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9320" windowHeight="11250" activeTab="3"/>
  </bookViews>
  <sheets>
    <sheet name="Codes procédure" sheetId="1" r:id="rId1"/>
    <sheet name="Pièce 5" sheetId="2" r:id="rId2"/>
    <sheet name="Pièce 6" sheetId="3" r:id="rId3"/>
    <sheet name="Print" sheetId="4" r:id="rId4"/>
  </sheets>
  <definedNames>
    <definedName name="_xlnm._FilterDatabase" localSheetId="0" hidden="1">'Codes procédure'!$A$1:$B$174</definedName>
    <definedName name="_xlnm._FilterDatabase" localSheetId="1" hidden="1">'Pièce 5'!$A$1:$G$90</definedName>
    <definedName name="_xlnm._FilterDatabase" localSheetId="2" hidden="1">'Pièce 6'!$A$1:$H$92</definedName>
    <definedName name="_xlnm._FilterDatabase" localSheetId="3" hidden="1">'Print'!$A$1:$U$1</definedName>
    <definedName name="_xlnm.Print_Area" localSheetId="3">'Print'!$D$1:$D$5,'Print'!$A$2:$C$5</definedName>
  </definedNames>
  <calcPr fullCalcOnLoad="1"/>
</workbook>
</file>

<file path=xl/comments4.xml><?xml version="1.0" encoding="utf-8"?>
<comments xmlns="http://schemas.openxmlformats.org/spreadsheetml/2006/main">
  <authors>
    <author>H.GORRE</author>
  </authors>
  <commentList>
    <comment ref="B1" authorId="0">
      <text>
        <r>
          <rPr>
            <sz val="8"/>
            <rFont val="Tahoma"/>
            <family val="2"/>
          </rPr>
          <t>= Dernière case en bas à droite du tableau pièce n°5 correspondante.</t>
        </r>
        <r>
          <rPr>
            <sz val="8"/>
            <rFont val="Tahoma"/>
            <family val="0"/>
          </rPr>
          <t xml:space="preserve">
</t>
        </r>
      </text>
    </comment>
    <comment ref="C1" authorId="0">
      <text>
        <r>
          <rPr>
            <sz val="8"/>
            <rFont val="Tahoma"/>
            <family val="2"/>
          </rPr>
          <t>= Dernière case en bas à droite du tableau pièce n°6 correspondante.</t>
        </r>
      </text>
    </comment>
  </commentList>
</comments>
</file>

<file path=xl/sharedStrings.xml><?xml version="1.0" encoding="utf-8"?>
<sst xmlns="http://schemas.openxmlformats.org/spreadsheetml/2006/main" count="318" uniqueCount="237">
  <si>
    <t>23B</t>
  </si>
  <si>
    <t>TPol. - Assistance d'une PC ou civilement responsable (contravention 5e classe)</t>
  </si>
  <si>
    <t>TPol. - Assistance d'une PC ou civilement responsable (contravention 1e à 4e classe)</t>
  </si>
  <si>
    <t>Juge de proximité - Assistance d'une PC (contravention 1e à 4e classe)</t>
  </si>
  <si>
    <t>Tpol. - Assistance d'un prévenu majeur (contravention 5e classe) sans PC / avec PC sans avocat</t>
  </si>
  <si>
    <t>Tpol. - Assistance d'un prévenu majeur (contravention 5e classe) avec PC avec avocat</t>
  </si>
  <si>
    <t>95A</t>
  </si>
  <si>
    <t>Tpol. / Jprox. - Assistance d'un prévenu mineur (contravention 1e à 5e classe) sans PC / avec PC sans avocat</t>
  </si>
  <si>
    <t>95B</t>
  </si>
  <si>
    <t>Tpol. / Jprox. - Assistance d'un prévenu mineur (contravention 1e à 5e classe) avec PC avec avocat</t>
  </si>
  <si>
    <t>95C</t>
  </si>
  <si>
    <t>Tpol. / Jprox. - Assistance d'un prévenu majeur protégé (contravention 1e à 5e classe) sans PC / avec PC sans avocat</t>
  </si>
  <si>
    <t>95D</t>
  </si>
  <si>
    <t>Tpol. / Jprox. - Assistance d'un prévenu majeur protégé (contravention 1e à 5e classe) avec PC avec avocat</t>
  </si>
  <si>
    <t>JI - 1e comparution</t>
  </si>
  <si>
    <t>JI - Débat contradictoire relatif au placement en détention provisoire devant le JLD</t>
  </si>
  <si>
    <t>JI - 1e comparution et débat contradictoire relatif au placement en détention provisoire devant le JLD</t>
  </si>
  <si>
    <t>JI - Instruction correctionnelle avec détention provisoire</t>
  </si>
  <si>
    <t>JI - Instruction correctionnelle avec détention provisoire y compris débat contradictoire (JLD) et 1e comparution</t>
  </si>
  <si>
    <t>JI - Instruction correctionnelle sans détention provisoire</t>
  </si>
  <si>
    <t>JI - Instruction correctionnelle sans détention provisoire y compris la 1e comparution</t>
  </si>
  <si>
    <t>JI - Assistance d'une PC</t>
  </si>
  <si>
    <t>Assistance d'un prévenu pour les appels des ordonnances du JI et du JLD</t>
  </si>
  <si>
    <t>JE - 1e comparution</t>
  </si>
  <si>
    <t>JE - Débat contradictoire relatif au placement en détention provisoire devant le JLD</t>
  </si>
  <si>
    <t>JE - 1e comparution et débat contradictoire relatif au placement en détention provisoire devant le JLD</t>
  </si>
  <si>
    <t>JE - Instruction correctionnelle avec détention provisoire</t>
  </si>
  <si>
    <t>JE - Instruction correctionnelle avec détention provisoire y compris débat contradictoire (JLD) et 1e comparution</t>
  </si>
  <si>
    <t>JE - Instruction correctionnelle sans détention provisoire</t>
  </si>
  <si>
    <t>JE - Instruction correctionnelle sans détention provisoire y compris la 1e comparution</t>
  </si>
  <si>
    <t>JE - Assistance d'une PC</t>
  </si>
  <si>
    <t>Assistance d'un prévenu pour les appels des ordonnances du JE et du JLD</t>
  </si>
  <si>
    <t>TCorrec. - Débat contradictoire relatif au placement en détention provisoire</t>
  </si>
  <si>
    <t>TCorrec. - Assistance d'un prévenu et débat contradictoire relatif au placement en détention provisoire dans le cadre d'une comparution immédiate sans PC / avec PC sans avocat</t>
  </si>
  <si>
    <t>TCorrec. - Assistance d'un prévenu et débat contradictoire relatif au placement en détention provisoire dans le cadre d'une comparution immédiate avec PC avec avocat</t>
  </si>
  <si>
    <t>TCorrec. - Assistance d'un prévenu sans PC / avec PC sans avocat</t>
  </si>
  <si>
    <t>TCorrec. - Assistance d'un prévenu avec PC avec avocat</t>
  </si>
  <si>
    <t>JE - Assistance d'un prévenu sans PC / avec PC sans avocat (audience de cabinet)</t>
  </si>
  <si>
    <t>JE - Assistance d'un prévenu avec PC avec avocat (audience de cabinet)</t>
  </si>
  <si>
    <t>TE - Assistance d'un prévenu sans PC / avec PC sans avocat</t>
  </si>
  <si>
    <t>TE - Assistance d'un prévenu avec PC avec avocat</t>
  </si>
  <si>
    <t>TCorrec. / JE / TE - Assistance d'une PC ou d'un civilement responsable</t>
  </si>
  <si>
    <t>96A</t>
  </si>
  <si>
    <t>Présentation du mineur devant le Procureur de la République</t>
  </si>
  <si>
    <t>96B</t>
  </si>
  <si>
    <t>Présentation du mineur devant le Procureur de la République et débat contradictoire relatif à la détention provisoire lorsqu'ils sont assurés par le même avocat</t>
  </si>
  <si>
    <t>96C</t>
  </si>
  <si>
    <t>Assistance d'une personne faisant l'objet d'une procédure de CRPC</t>
  </si>
  <si>
    <t>JI - Assistance d'un prévenu pour une instruction criminelle</t>
  </si>
  <si>
    <t>JI - Assistance d'une PC pour une instruction criminelle</t>
  </si>
  <si>
    <t>Cour d'Assises (majeurs) - Assistance d'un accusé</t>
  </si>
  <si>
    <t>Cour d'Assises (mineurs) / TE - Assistance d'un accusé</t>
  </si>
  <si>
    <t>Cour d'Assises (majeurs) - Assistance d'une PC ou d'un civilement responsable</t>
  </si>
  <si>
    <t>Cour d'Assises (mineurs) / TE - Assistance d'une PC ou d'un civilement responsable</t>
  </si>
  <si>
    <t>Chambre des Appels Correctionnels - Assistance d'un prévenu sans PC / avec PC sans avocat</t>
  </si>
  <si>
    <t>Chambre des Appels Correctionnels - Assistance d'un prévenu avec PC avec avocat</t>
  </si>
  <si>
    <t>Chambre des Appels Correctionnels - Assistance d'une PC ou d'un civilement responsable</t>
  </si>
  <si>
    <t>Chambre de l'Instruction - Autres procédures hors extradition et appel des ordonnances JI et JLD</t>
  </si>
  <si>
    <t>Chambre de l'Instruction - Assistance d'un mis en examen (accusé ou prévenu) pour les appels des ordonnances du JI et JLD</t>
  </si>
  <si>
    <t>Procédure d'extradition et procédures de remise résultant de l'exécution d'un mandat européen</t>
  </si>
  <si>
    <t>JAP - Assistance d'un condamné lors du recueil de son consentement pour le placement sous surveillance électronique</t>
  </si>
  <si>
    <t>JAP / TAP - Assistance d'un condamné</t>
  </si>
  <si>
    <t>JE / TE statuant en matière d'application des peines - Assistance d'un condamné</t>
  </si>
  <si>
    <t>Chambre spéciale des mineurs - Représentation d'un condamné</t>
  </si>
  <si>
    <t>Chambre de l'application des peines ou Président de Chambre - Représentation d'un condamné</t>
  </si>
  <si>
    <t>Cassation en Chambre Criminelle</t>
  </si>
  <si>
    <t>Commission de Révision  - Assistance ou représentation du requérant</t>
  </si>
  <si>
    <t>Cour de Révision  - Assistance ou représentation du requérant</t>
  </si>
  <si>
    <t>Cour de Révision  - Assistance ou représentation de la PC</t>
  </si>
  <si>
    <t>Réexamen d'une décision pénale consécutif au prononcé d'un arrêt de la CEDH</t>
  </si>
  <si>
    <t>Demande de réparation d'une détention provisoire devant le Premier Président</t>
  </si>
  <si>
    <t>Demande de réparation d'une détention provisoire devant la Commission nationale de réparation</t>
  </si>
  <si>
    <t>Médiation pénale</t>
  </si>
  <si>
    <t>Réparation Mineur (article 12-1 de l'ordonnance du 2 février 1945)</t>
  </si>
  <si>
    <t>Composition pénale</t>
  </si>
  <si>
    <t>JAF - Divorce</t>
  </si>
  <si>
    <t>JAF - Procédure après divorce</t>
  </si>
  <si>
    <t>JAF - Juge unique autre instance (hors divorce et hors après divorce)</t>
  </si>
  <si>
    <t>29A</t>
  </si>
  <si>
    <t>Cour nationale de l'incapacité et de la tarification de l'assurance des accidents du travail</t>
  </si>
  <si>
    <t>Audition de l'enfant en justice</t>
  </si>
  <si>
    <t>Recours à un officier public ou ministériel pour exécution d'un titre exécutoire</t>
  </si>
  <si>
    <t>Recours à un officier public ou ministériel pour exécution d'un titre exécutoire après échec de la transaction</t>
  </si>
  <si>
    <t>12A</t>
  </si>
  <si>
    <t>12B</t>
  </si>
  <si>
    <t>12C</t>
  </si>
  <si>
    <t>12D</t>
  </si>
  <si>
    <t>62A</t>
  </si>
  <si>
    <t>62B</t>
  </si>
  <si>
    <t>62C</t>
  </si>
  <si>
    <t>Tribunal des conflits</t>
  </si>
  <si>
    <t>Commission des recours des réfugiés</t>
  </si>
  <si>
    <t>Commission d'expulsion des étrangers</t>
  </si>
  <si>
    <t>Commission de séjour des étrangers</t>
  </si>
  <si>
    <t>Toutes procédures devant le Tribunal départemental des pensions</t>
  </si>
  <si>
    <t>Toutes procédures devant la Cour régionale des pensions</t>
  </si>
  <si>
    <t>Transaction dans un litige relevant de la compétence d'une autre juridiction administrative (sauf Conseil d'Etat)</t>
  </si>
  <si>
    <t>Toutes procédures après échec de la transaction (sauf Conseil État)</t>
  </si>
  <si>
    <t>TGI - Contentieux général (autre que divorce) et / ou procédure collective</t>
  </si>
  <si>
    <t>TGI - Affaire gracieuse (autre que divorce)</t>
  </si>
  <si>
    <t>TGI - Référé</t>
  </si>
  <si>
    <t>TGI - Requête</t>
  </si>
  <si>
    <t>TGI - JEX</t>
  </si>
  <si>
    <t>TGI - JEX - Difficultés d'exécution</t>
  </si>
  <si>
    <t>TGI - JE - Assistance éducative</t>
  </si>
  <si>
    <t>TGI - CIVI</t>
  </si>
  <si>
    <t>TGI - Prolongation de la rétention dans des locaux ne relevant pas de l'administration pénitentiaire devant le JLD</t>
  </si>
  <si>
    <t>TGI - Prolongation du maintien en zone d'attente devant le JLD</t>
  </si>
  <si>
    <t>CPH - Contentieux général</t>
  </si>
  <si>
    <t>CPH - Contentieux général avec départage</t>
  </si>
  <si>
    <t>CPH - Référé prud'homal</t>
  </si>
  <si>
    <t>CPH - Référé prud'homal avec départage</t>
  </si>
  <si>
    <t>CPH - Transaction dans un litige relevant de la compétence du CPH</t>
  </si>
  <si>
    <t>CPH - Contentieux général après échec de la transaction</t>
  </si>
  <si>
    <t>CPH - Contentieux général avec départage après échec de la transaction</t>
  </si>
  <si>
    <t>CPH - CPH - Référé prud'homal avec départage après échec de la transaction</t>
  </si>
  <si>
    <t>TASS - Contentieux général</t>
  </si>
  <si>
    <t>TASS - Transaction dans un litige relevant de la compétence du TASS</t>
  </si>
  <si>
    <t>TASS - Contentieux général après échec de la transaction</t>
  </si>
  <si>
    <t>Administratif - Toutes procédures (sauf Conseil État)</t>
  </si>
  <si>
    <t>Conseil d'Etat - Affaire au fond</t>
  </si>
  <si>
    <t>Conseil d'Etat - Sursis à exécution</t>
  </si>
  <si>
    <t>Conseil d'Etat - Référé</t>
  </si>
  <si>
    <t>Conseil d'Etat - Saisine pour avis</t>
  </si>
  <si>
    <t>TA/CAA - Affaire au fond</t>
  </si>
  <si>
    <t>TA/CAA - Reconduite d'étrangers à la frontière</t>
  </si>
  <si>
    <t>TA/CAA - Difficulté d'exécution d'une décision</t>
  </si>
  <si>
    <t>TA/CAA - Référé fiscal</t>
  </si>
  <si>
    <t>TA/CAA - Référé suspension, référé liberté, référé conservatoire</t>
  </si>
  <si>
    <t>TA/CAA - Contentieux du titre de séjour assorti d'une obligation de quitter le territoire français</t>
  </si>
  <si>
    <t>TA/CAA - Autres référés et procédures spéciales de suspension</t>
  </si>
  <si>
    <t>TA/CAA - Affaire au fond après échec de la transaction</t>
  </si>
  <si>
    <t>TA/CAA - Transaction dans un litige relevant de la compétence de la CAA ou du TA</t>
  </si>
  <si>
    <t>TA/CAA - Difficulté d'exécution d'une décision après échec de la transaction</t>
  </si>
  <si>
    <t>TA/CAA - Référé fiscal après échec de la transaction</t>
  </si>
  <si>
    <t>TA/CAA - Autres référés et procédures spéciales de suspension après échec de la transaction</t>
  </si>
  <si>
    <t>TA/CAA - Référé suspension, référé liberté, référé conservatoire après échec de la transaction</t>
  </si>
  <si>
    <t>Civil autre - JEX - Instance au fond après échec de la transaction</t>
  </si>
  <si>
    <t>Civil autre - Contentieux général après échec de la transaction</t>
  </si>
  <si>
    <t>Civil autre - Transaction dans un litige relevant de la compétence d'une autre juridiction civile</t>
  </si>
  <si>
    <t>Civil autre - Référé après échec de la transaction</t>
  </si>
  <si>
    <t>Civil autre - Requête</t>
  </si>
  <si>
    <t>Civil autre - Contentieux général</t>
  </si>
  <si>
    <t>Civil autre - Référé</t>
  </si>
  <si>
    <t>Ccass. - Saisine pour avis</t>
  </si>
  <si>
    <t>T. Commerce - Contentieux général et / ou procédure collective</t>
  </si>
  <si>
    <t>T. Commerce - Matière gracieuse</t>
  </si>
  <si>
    <t>T. Commerce - Référé</t>
  </si>
  <si>
    <t>T. Commerce - Requête</t>
  </si>
  <si>
    <t>TCI - Contentieux général</t>
  </si>
  <si>
    <t>125</t>
  </si>
  <si>
    <t>235</t>
  </si>
  <si>
    <t>Code de Procédure</t>
  </si>
  <si>
    <t>Nature de la procédure</t>
  </si>
  <si>
    <t>Indemnisation AJ Totale HT (2)</t>
  </si>
  <si>
    <t>Nombre d'heures de travail indemnisées (3)</t>
  </si>
  <si>
    <t>Coût des charges (4)</t>
  </si>
  <si>
    <t>Coût des charges imputé à l'avocat</t>
  </si>
  <si>
    <t>Total:</t>
  </si>
  <si>
    <t>Unités de valeur allouées (1)</t>
  </si>
  <si>
    <t>(1) Les procédures sont indemnisées par référence à la grille annexée à l'article 90 du décret n°91-1266 du 19 décembre 1991.</t>
  </si>
  <si>
    <t>(2) Les missions achevées en 2009 sont indemnisées à hauteur de 23€86 HT par unité de valeur allouée.</t>
  </si>
  <si>
    <r>
      <t xml:space="preserve">(3) Selon le rapport Bouchet II page 13, l'indemnisation horaire équivaut à deux unités de valeur: </t>
    </r>
    <r>
      <rPr>
        <i/>
        <sz val="9"/>
        <rFont val="Book Antiqua"/>
        <family val="1"/>
      </rPr>
      <t>"la correspondance implicite étant de 2 UV pour une heure".</t>
    </r>
  </si>
  <si>
    <t>(4) Le coût des charges est calculé sur la base de 93€11 de l'heure, suivant évaluation du point mort comptable / heure facturable.</t>
  </si>
  <si>
    <t>(5) Le coût de la prestation intellectuelle est calculée sur la base de 38€ de l'heure, par référence au traitement annuel d'un magistrat de l'ordre judiciaire, 10 ans d'ancienneté 6e échelon 2nd grade.</t>
  </si>
  <si>
    <t>Pièce n°6: Tableau d'évaluation du droit à rémunération</t>
  </si>
  <si>
    <t>TI - Contentieux général (hors baux d'habitation)</t>
  </si>
  <si>
    <t>TI - Affaire gracieuse</t>
  </si>
  <si>
    <t>TI - Référé (hors baux d'habitation)</t>
  </si>
  <si>
    <t>TI - Requête</t>
  </si>
  <si>
    <t>TI - Baux d'habitation - Instance au fond</t>
  </si>
  <si>
    <t xml:space="preserve">TI - Juge des Tutelles - Incapacité </t>
  </si>
  <si>
    <t>TI - Baux d'habitation - Référé</t>
  </si>
  <si>
    <t>TI - JEX - Instance au fond</t>
  </si>
  <si>
    <t>TI - JEX - Difficulté d'exécution d'une décision</t>
  </si>
  <si>
    <t>TI - Juridiction de proximité</t>
  </si>
  <si>
    <t>TI - Transaction dans un litige relevant de la compétence du TI et relatif aux baux d'habitation</t>
  </si>
  <si>
    <t>TI - Transaction dans un litige relevant de la compétence du TI ou de la juridiction de proximité hors baux d'habitation ou de la juridiction de proximité</t>
  </si>
  <si>
    <t>TI - Contentieux général ou JEX (hors baux d'habitation) après échec de la transaction</t>
  </si>
  <si>
    <t>TI - Référé (hors baux d'habitation) après échec de la transaction</t>
  </si>
  <si>
    <t>TI - Baux d'habitation - Instance au fond après échec de la transaction</t>
  </si>
  <si>
    <t>TI - Baux d'habitation - Référé après échec de la transaction</t>
  </si>
  <si>
    <t>TI - Juridiction de proximité après échec de la transaction</t>
  </si>
  <si>
    <t>TGI - Transaction dans un litige relevant de la compétence du TGI</t>
  </si>
  <si>
    <t>TGI - Contentieux général (autre que divorce) et / ou procédure collective après échec de la transaction</t>
  </si>
  <si>
    <t>TGI - Référé après échec de la transaction</t>
  </si>
  <si>
    <t>TGI - JEX - Difficultés d'exécution après échec de la transaction</t>
  </si>
  <si>
    <t>Cour d'appel - Appel simple</t>
  </si>
  <si>
    <t>Cour d'appel - Appel avec référé Premier Président</t>
  </si>
  <si>
    <t>Cour d'appel - Appel sans représentation obligatoire</t>
  </si>
  <si>
    <t>Cour d'appel - Appel avec référé sans représentation obligatoire</t>
  </si>
  <si>
    <t>Cour d'appel - Transaction dans un litige relevant de la compétence de la Cour d'appel</t>
  </si>
  <si>
    <t>Cour d'appel - Appel simple après échec de la transaction</t>
  </si>
  <si>
    <t>Cour d'appel - Appel avec référé Premier Président après échec de la transaction</t>
  </si>
  <si>
    <t>Cour d'appel - Appel sans représentation obligatoire après échec de la transaction</t>
  </si>
  <si>
    <t>Cour d'appel - Appel avec référé sans représentation obligatoire après échec de la transaction</t>
  </si>
  <si>
    <t>CPH - Référé prud'homal après échec de la transaction</t>
  </si>
  <si>
    <t>T. Commerce - Transaction dans un litige relevant de la compétence du Tribunal de Commerce</t>
  </si>
  <si>
    <t>T. Commerce - Contentieux général et / ou procédure collective après échec de la transaction</t>
  </si>
  <si>
    <t>T. Commerce - Référé après échec de la transaction</t>
  </si>
  <si>
    <t>Ccass. - Cassation en Chambre civile, commerciale et sociale</t>
  </si>
  <si>
    <t>JAF - Divorce pour faute (avant réforme divorce)</t>
  </si>
  <si>
    <t>236</t>
  </si>
  <si>
    <t>JAF - Divorce requête conjointe (avant réforme divorce)</t>
  </si>
  <si>
    <t>12E</t>
  </si>
  <si>
    <t>?</t>
  </si>
  <si>
    <t>Pièce n°5: Tableau d'évaluation du remboursement des charges</t>
  </si>
  <si>
    <t>NOM Prénom</t>
  </si>
  <si>
    <t>NOM</t>
  </si>
  <si>
    <t>Prénom</t>
  </si>
  <si>
    <t>Barreau Avocat</t>
  </si>
  <si>
    <t>Bâtonnier</t>
  </si>
  <si>
    <t>Barreau Bâtonnier</t>
  </si>
  <si>
    <t>adresse Bâtonnier</t>
  </si>
  <si>
    <t>CP Bâtonnier</t>
  </si>
  <si>
    <t>Ville Bâtonnier</t>
  </si>
  <si>
    <t>Adresse 2 avocat</t>
  </si>
  <si>
    <t>Adresse avocat</t>
  </si>
  <si>
    <t>Adresse 3 avocat</t>
  </si>
  <si>
    <t>CP avocat</t>
  </si>
  <si>
    <t>Ville avocat</t>
  </si>
  <si>
    <t xml:space="preserve">pour Maître , avocat au barreau de </t>
  </si>
  <si>
    <t>Coût de la prestation intellectuelle non rémunérée à l'avocat (5)</t>
  </si>
  <si>
    <t>Avocat au barreau de</t>
  </si>
  <si>
    <t>Maître</t>
  </si>
  <si>
    <t xml:space="preserve">Avocat au barreau de </t>
  </si>
  <si>
    <t>Indemn: total</t>
  </si>
  <si>
    <t>Indemn: charges</t>
  </si>
  <si>
    <t>Indemn: rémunération</t>
  </si>
  <si>
    <t>1e avocat de la liste</t>
  </si>
  <si>
    <t>2e avocat de la liste</t>
  </si>
  <si>
    <t>3e avocat de la liste</t>
  </si>
  <si>
    <t>Tribunal administratif</t>
  </si>
  <si>
    <t xml:space="preserve">Tribunal admnistratif de </t>
  </si>
  <si>
    <t>Adresse TA</t>
  </si>
  <si>
    <t>CP TA</t>
  </si>
  <si>
    <t>Ville TA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</si>
</sst>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#,##0\ &quot;€&quot;"/>
    <numFmt numFmtId="167" formatCode="#,##0\ &quot;F&quot;;\-#,##0\ &quot;F&quot;"/>
    <numFmt numFmtId="168" formatCode="#,##0\ &quot;F&quot;;[Red]\-#,##0\ &quot;F&quot;"/>
    <numFmt numFmtId="169" formatCode="#,##0.00\ &quot;F&quot;;\-#,##0.00\ &quot;F&quot;"/>
    <numFmt numFmtId="170" formatCode="#,##0.00\ &quot;F&quot;;[Red]\-#,##0.00\ &quot;F&quot;"/>
    <numFmt numFmtId="171" formatCode="_-* #,##0\ &quot;F&quot;_-;\-* #,##0\ &quot;F&quot;_-;_-* &quot;-&quot;\ &quot;F&quot;_-;_-@_-"/>
    <numFmt numFmtId="172" formatCode="_-* #,##0\ _F_-;\-* #,##0\ _F_-;_-* &quot;-&quot;\ _F_-;_-@_-"/>
    <numFmt numFmtId="173" formatCode="_-* #,##0.00\ &quot;F&quot;_-;\-* #,##0.00\ &quot;F&quot;_-;_-* &quot;-&quot;??\ &quot;F&quot;_-;_-@_-"/>
    <numFmt numFmtId="174" formatCode="_-* #,##0.00\ _F_-;\-* #,##0.00\ _F_-;_-* &quot;-&quot;??\ _F_-;_-@_-"/>
    <numFmt numFmtId="175" formatCode="#,##0.00\ [$€-1]"/>
    <numFmt numFmtId="176" formatCode="#,##0,&quot;UV&quot;"/>
    <numFmt numFmtId="177" formatCode="#,##0&quot; UV&quot;"/>
    <numFmt numFmtId="178" formatCode="#,##0.00\ &quot;€&quot;"/>
    <numFmt numFmtId="179" formatCode="#,##0.00\ &quot;€&quot;&quot; &quot;"/>
    <numFmt numFmtId="180" formatCode="#,##0.00\ &quot;€&quot;&quot;  &quot;"/>
    <numFmt numFmtId="181" formatCode="d\ mmmm\ yyyy"/>
    <numFmt numFmtId="182" formatCode="#,##0&quot; heures&quot;"/>
    <numFmt numFmtId="183" formatCode="dd/mm/yy"/>
    <numFmt numFmtId="184" formatCode="0#&quot; &quot;##&quot; &quot;##&quot; &quot;##&quot; &quot;##"/>
    <numFmt numFmtId="185" formatCode="mmm\-yyyy"/>
    <numFmt numFmtId="186" formatCode="[$-40C]dddd\ d\ mmmm\ yyyy"/>
    <numFmt numFmtId="187" formatCode="dd/mm/yy;@"/>
    <numFmt numFmtId="188" formatCode="_-* #,##0.00\ [$€]_-;\-* #,##0.00\ [$€]_-;_-* &quot;-&quot;??\ [$€]_-;_-@_-"/>
    <numFmt numFmtId="189" formatCode="#####&quot; &quot;###&quot; &quot;###&quot; &quot;###"/>
    <numFmt numFmtId="190" formatCode="###&quot; &quot;###&quot; &quot;###&quot; &quot;#####"/>
    <numFmt numFmtId="191" formatCode="&quot;€&quot;#,##0_);\(&quot;€&quot;#,##0\)"/>
    <numFmt numFmtId="192" formatCode="&quot;€&quot;#,##0_);[Red]\(&quot;€&quot;#,##0\)"/>
    <numFmt numFmtId="193" formatCode="&quot;€&quot;#,##0.00_);\(&quot;€&quot;#,##0.00\)"/>
    <numFmt numFmtId="194" formatCode="&quot;€&quot;#,##0.00_);[Red]\(&quot;€&quot;#,##0.00\)"/>
    <numFmt numFmtId="195" formatCode="_(&quot;€&quot;* #,##0_);_(&quot;€&quot;* \(#,##0\);_(&quot;€&quot;* &quot;-&quot;_);_(@_)"/>
    <numFmt numFmtId="196" formatCode="_(* #,##0_);_(* \(#,##0\);_(* &quot;-&quot;_);_(@_)"/>
    <numFmt numFmtId="197" formatCode="_(&quot;€&quot;* #,##0.00_);_(&quot;€&quot;* \(#,##0.00\);_(&quot;€&quot;* &quot;-&quot;??_);_(@_)"/>
    <numFmt numFmtId="198" formatCode="_(* #,##0.00_);_(* \(#,##0.00\);_(* &quot;-&quot;??_);_(@_)"/>
    <numFmt numFmtId="199" formatCode="&quot; &quot;###&quot; &quot;###&quot; &quot;###&quot; &quot;#####"/>
    <numFmt numFmtId="200" formatCode="#,##0\ _€"/>
    <numFmt numFmtId="201" formatCode="#&quot; &quot;???/???"/>
    <numFmt numFmtId="202" formatCode="00000"/>
    <numFmt numFmtId="203" formatCode="000\.000\.000\.00000"/>
    <numFmt numFmtId="204" formatCode="m/d/yyyy"/>
    <numFmt numFmtId="205" formatCode="mm/dd/yyyy"/>
    <numFmt numFmtId="206" formatCode="#,##0.00&quot; UV&quot;"/>
    <numFmt numFmtId="207" formatCode="#,##0.0&quot; UV&quot;"/>
    <numFmt numFmtId="208" formatCode="#,##0.0&quot; heures&quot;"/>
    <numFmt numFmtId="209" formatCode="###,0?0&quot; UV&quot;"/>
    <numFmt numFmtId="210" formatCode="#,##0.0\ &quot;€&quot;"/>
    <numFmt numFmtId="211" formatCode="#,##0.00_ ;\-#,##0.00\ "/>
    <numFmt numFmtId="212" formatCode="#,##0_ ;\-#,##0\ "/>
    <numFmt numFmtId="213" formatCode="#,##0.00\ _€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Tahoma"/>
      <family val="2"/>
    </font>
    <font>
      <sz val="10"/>
      <name val="Book Antiqua"/>
      <family val="1"/>
    </font>
    <font>
      <b/>
      <sz val="10"/>
      <name val="Book Antiqua"/>
      <family val="1"/>
    </font>
    <font>
      <b/>
      <sz val="8"/>
      <name val="Book Antiqua"/>
      <family val="1"/>
    </font>
    <font>
      <b/>
      <sz val="12"/>
      <name val="Book Antiqua"/>
      <family val="1"/>
    </font>
    <font>
      <sz val="9"/>
      <name val="Book Antiqua"/>
      <family val="1"/>
    </font>
    <font>
      <b/>
      <sz val="9"/>
      <name val="Book Antiqua"/>
      <family val="1"/>
    </font>
    <font>
      <i/>
      <sz val="9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188" fontId="0" fillId="0" borderId="0" applyFont="0" applyFill="0" applyBorder="0" applyAlignment="0" applyProtection="0"/>
    <xf numFmtId="0" fontId="20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3" fillId="20" borderId="4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3" borderId="9" applyNumberFormat="0" applyAlignment="0" applyProtection="0"/>
  </cellStyleXfs>
  <cellXfs count="65">
    <xf numFmtId="0" fontId="0" fillId="0" borderId="0" xfId="0" applyAlignment="1">
      <alignment/>
    </xf>
    <xf numFmtId="0" fontId="3" fillId="0" borderId="0" xfId="0" applyFont="1" applyFill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2" xfId="0" applyNumberFormat="1" applyFont="1" applyFill="1" applyBorder="1" applyAlignment="1">
      <alignment horizontal="center" vertical="top" wrapText="1"/>
    </xf>
    <xf numFmtId="49" fontId="4" fillId="0" borderId="14" xfId="0" applyNumberFormat="1" applyFont="1" applyFill="1" applyBorder="1" applyAlignment="1">
      <alignment horizontal="center" vertical="top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Font="1" applyAlignment="1">
      <alignment vertical="top"/>
    </xf>
    <xf numFmtId="0" fontId="1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6" xfId="0" applyFont="1" applyBorder="1" applyAlignment="1">
      <alignment horizontal="right" vertical="center" wrapText="1"/>
    </xf>
    <xf numFmtId="0" fontId="9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/>
    </xf>
    <xf numFmtId="49" fontId="0" fillId="0" borderId="0" xfId="0" applyNumberFormat="1" applyFont="1" applyAlignment="1">
      <alignment vertical="top"/>
    </xf>
    <xf numFmtId="208" fontId="7" fillId="0" borderId="0" xfId="0" applyNumberFormat="1" applyFont="1" applyAlignment="1">
      <alignment vertical="center"/>
    </xf>
    <xf numFmtId="208" fontId="9" fillId="0" borderId="16" xfId="0" applyNumberFormat="1" applyFont="1" applyBorder="1" applyAlignment="1">
      <alignment horizontal="center" vertical="center" wrapText="1"/>
    </xf>
    <xf numFmtId="1" fontId="10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08" fontId="7" fillId="0" borderId="0" xfId="0" applyNumberFormat="1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1" fillId="0" borderId="18" xfId="0" applyNumberFormat="1" applyFont="1" applyBorder="1" applyAlignment="1">
      <alignment horizontal="center" vertical="center" wrapText="1"/>
    </xf>
    <xf numFmtId="177" fontId="11" fillId="0" borderId="0" xfId="0" applyNumberFormat="1" applyFont="1" applyBorder="1" applyAlignment="1">
      <alignment vertical="center" wrapText="1"/>
    </xf>
    <xf numFmtId="178" fontId="11" fillId="0" borderId="0" xfId="0" applyNumberFormat="1" applyFont="1" applyBorder="1" applyAlignment="1">
      <alignment vertical="center" wrapText="1"/>
    </xf>
    <xf numFmtId="208" fontId="11" fillId="0" borderId="0" xfId="0" applyNumberFormat="1" applyFont="1" applyBorder="1" applyAlignment="1">
      <alignment vertical="center" wrapText="1"/>
    </xf>
    <xf numFmtId="178" fontId="11" fillId="0" borderId="10" xfId="0" applyNumberFormat="1" applyFont="1" applyBorder="1" applyAlignment="1">
      <alignment vertical="center" wrapText="1"/>
    </xf>
    <xf numFmtId="178" fontId="11" fillId="0" borderId="19" xfId="0" applyNumberFormat="1" applyFont="1" applyBorder="1" applyAlignment="1">
      <alignment vertical="center" wrapText="1"/>
    </xf>
    <xf numFmtId="0" fontId="11" fillId="0" borderId="15" xfId="0" applyNumberFormat="1" applyFont="1" applyBorder="1" applyAlignment="1">
      <alignment horizontal="center" vertical="center" wrapText="1"/>
    </xf>
    <xf numFmtId="177" fontId="11" fillId="0" borderId="16" xfId="0" applyNumberFormat="1" applyFont="1" applyBorder="1" applyAlignment="1">
      <alignment vertical="center" wrapText="1"/>
    </xf>
    <xf numFmtId="178" fontId="11" fillId="0" borderId="16" xfId="0" applyNumberFormat="1" applyFont="1" applyBorder="1" applyAlignment="1">
      <alignment vertical="center" wrapText="1"/>
    </xf>
    <xf numFmtId="208" fontId="11" fillId="0" borderId="16" xfId="0" applyNumberFormat="1" applyFont="1" applyBorder="1" applyAlignment="1">
      <alignment vertical="center" wrapText="1"/>
    </xf>
    <xf numFmtId="178" fontId="11" fillId="0" borderId="14" xfId="0" applyNumberFormat="1" applyFont="1" applyBorder="1" applyAlignment="1">
      <alignment vertical="center" wrapText="1"/>
    </xf>
    <xf numFmtId="178" fontId="8" fillId="0" borderId="14" xfId="0" applyNumberFormat="1" applyFont="1" applyBorder="1" applyAlignment="1">
      <alignment vertical="center" wrapText="1"/>
    </xf>
    <xf numFmtId="0" fontId="11" fillId="0" borderId="0" xfId="0" applyNumberFormat="1" applyFont="1" applyAlignment="1">
      <alignment horizontal="center" vertical="center" wrapText="1"/>
    </xf>
    <xf numFmtId="208" fontId="11" fillId="0" borderId="0" xfId="0" applyNumberFormat="1" applyFont="1" applyAlignment="1">
      <alignment vertical="center" wrapText="1"/>
    </xf>
    <xf numFmtId="1" fontId="11" fillId="0" borderId="18" xfId="0" applyNumberFormat="1" applyFont="1" applyBorder="1" applyAlignment="1">
      <alignment horizontal="center" vertical="center" wrapText="1"/>
    </xf>
    <xf numFmtId="1" fontId="7" fillId="0" borderId="0" xfId="0" applyNumberFormat="1" applyFont="1" applyAlignment="1">
      <alignment vertical="center" wrapText="1"/>
    </xf>
    <xf numFmtId="0" fontId="8" fillId="0" borderId="0" xfId="0" applyFont="1" applyAlignment="1">
      <alignment vertical="center" wrapText="1"/>
    </xf>
    <xf numFmtId="49" fontId="31" fillId="0" borderId="0" xfId="0" applyNumberFormat="1" applyFont="1" applyAlignment="1">
      <alignment/>
    </xf>
    <xf numFmtId="0" fontId="31" fillId="0" borderId="0" xfId="0" applyFont="1" applyAlignment="1">
      <alignment/>
    </xf>
    <xf numFmtId="178" fontId="31" fillId="0" borderId="0" xfId="0" applyNumberFormat="1" applyFont="1" applyAlignment="1">
      <alignment/>
    </xf>
    <xf numFmtId="178" fontId="31" fillId="0" borderId="0" xfId="0" applyNumberFormat="1" applyFont="1" applyFill="1" applyAlignment="1">
      <alignment/>
    </xf>
    <xf numFmtId="178" fontId="0" fillId="0" borderId="0" xfId="0" applyNumberFormat="1" applyAlignment="1">
      <alignment/>
    </xf>
    <xf numFmtId="178" fontId="0" fillId="0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B175"/>
  <sheetViews>
    <sheetView workbookViewId="0" topLeftCell="A1">
      <selection activeCell="B1" sqref="B1"/>
    </sheetView>
  </sheetViews>
  <sheetFormatPr defaultColWidth="11.421875" defaultRowHeight="12.75" customHeight="1"/>
  <cols>
    <col min="1" max="1" width="5.28125" style="13" customWidth="1"/>
    <col min="2" max="2" width="75.7109375" style="3" customWidth="1"/>
    <col min="3" max="16384" width="11.421875" style="3" customWidth="1"/>
  </cols>
  <sheetData>
    <row r="2" spans="1:2" ht="11.25" customHeight="1">
      <c r="A2" s="8">
        <v>953</v>
      </c>
      <c r="B2" s="2" t="s">
        <v>1</v>
      </c>
    </row>
    <row r="3" spans="1:2" ht="11.25" customHeight="1">
      <c r="A3" s="8">
        <v>954</v>
      </c>
      <c r="B3" s="2" t="s">
        <v>2</v>
      </c>
    </row>
    <row r="4" spans="1:2" ht="11.25" customHeight="1">
      <c r="A4" s="8">
        <v>957</v>
      </c>
      <c r="B4" s="2" t="s">
        <v>3</v>
      </c>
    </row>
    <row r="5" spans="1:2" ht="11.25" customHeight="1">
      <c r="A5" s="8">
        <v>958</v>
      </c>
      <c r="B5" s="2" t="s">
        <v>4</v>
      </c>
    </row>
    <row r="6" spans="1:2" ht="11.25" customHeight="1">
      <c r="A6" s="8">
        <v>959</v>
      </c>
      <c r="B6" s="2" t="s">
        <v>5</v>
      </c>
    </row>
    <row r="7" spans="1:2" ht="11.25" customHeight="1">
      <c r="A7" s="8" t="s">
        <v>6</v>
      </c>
      <c r="B7" s="2" t="s">
        <v>7</v>
      </c>
    </row>
    <row r="8" spans="1:2" ht="11.25" customHeight="1">
      <c r="A8" s="8" t="s">
        <v>8</v>
      </c>
      <c r="B8" s="2" t="s">
        <v>9</v>
      </c>
    </row>
    <row r="9" spans="1:2" ht="11.25" customHeight="1">
      <c r="A9" s="8" t="s">
        <v>10</v>
      </c>
      <c r="B9" s="2" t="s">
        <v>11</v>
      </c>
    </row>
    <row r="10" spans="1:2" ht="11.25" customHeight="1">
      <c r="A10" s="9" t="s">
        <v>12</v>
      </c>
      <c r="B10" s="4" t="s">
        <v>13</v>
      </c>
    </row>
    <row r="11" spans="1:2" ht="11.25" customHeight="1">
      <c r="A11" s="8">
        <v>931</v>
      </c>
      <c r="B11" s="2" t="s">
        <v>14</v>
      </c>
    </row>
    <row r="12" spans="1:2" ht="11.25" customHeight="1">
      <c r="A12" s="8">
        <v>932</v>
      </c>
      <c r="B12" s="2" t="s">
        <v>15</v>
      </c>
    </row>
    <row r="13" spans="1:2" ht="11.25" customHeight="1">
      <c r="A13" s="8">
        <v>933</v>
      </c>
      <c r="B13" s="2" t="s">
        <v>16</v>
      </c>
    </row>
    <row r="14" spans="1:2" ht="11.25" customHeight="1">
      <c r="A14" s="8">
        <v>934</v>
      </c>
      <c r="B14" s="2" t="s">
        <v>17</v>
      </c>
    </row>
    <row r="15" spans="1:2" ht="11.25" customHeight="1">
      <c r="A15" s="8">
        <v>935</v>
      </c>
      <c r="B15" s="2" t="s">
        <v>18</v>
      </c>
    </row>
    <row r="16" spans="1:2" ht="11.25" customHeight="1">
      <c r="A16" s="8">
        <v>936</v>
      </c>
      <c r="B16" s="2" t="s">
        <v>19</v>
      </c>
    </row>
    <row r="17" spans="1:2" ht="11.25" customHeight="1">
      <c r="A17" s="8">
        <v>937</v>
      </c>
      <c r="B17" s="2" t="s">
        <v>20</v>
      </c>
    </row>
    <row r="18" spans="1:2" ht="11.25" customHeight="1">
      <c r="A18" s="8">
        <v>938</v>
      </c>
      <c r="B18" s="2" t="s">
        <v>21</v>
      </c>
    </row>
    <row r="19" spans="1:2" ht="11.25" customHeight="1">
      <c r="A19" s="8">
        <v>939</v>
      </c>
      <c r="B19" s="2" t="s">
        <v>22</v>
      </c>
    </row>
    <row r="20" spans="1:2" ht="11.25" customHeight="1">
      <c r="A20" s="8">
        <v>941</v>
      </c>
      <c r="B20" s="2" t="s">
        <v>23</v>
      </c>
    </row>
    <row r="21" spans="1:2" ht="11.25" customHeight="1">
      <c r="A21" s="8">
        <v>942</v>
      </c>
      <c r="B21" s="2" t="s">
        <v>24</v>
      </c>
    </row>
    <row r="22" spans="1:2" ht="11.25" customHeight="1">
      <c r="A22" s="8">
        <v>943</v>
      </c>
      <c r="B22" s="2" t="s">
        <v>25</v>
      </c>
    </row>
    <row r="23" spans="1:2" ht="11.25" customHeight="1">
      <c r="A23" s="8">
        <v>944</v>
      </c>
      <c r="B23" s="2" t="s">
        <v>26</v>
      </c>
    </row>
    <row r="24" spans="1:2" ht="11.25" customHeight="1">
      <c r="A24" s="8">
        <v>945</v>
      </c>
      <c r="B24" s="2" t="s">
        <v>27</v>
      </c>
    </row>
    <row r="25" spans="1:2" ht="11.25" customHeight="1">
      <c r="A25" s="8">
        <v>946</v>
      </c>
      <c r="B25" s="2" t="s">
        <v>28</v>
      </c>
    </row>
    <row r="26" spans="1:2" ht="11.25" customHeight="1">
      <c r="A26" s="8">
        <v>947</v>
      </c>
      <c r="B26" s="2" t="s">
        <v>29</v>
      </c>
    </row>
    <row r="27" spans="1:2" ht="11.25" customHeight="1">
      <c r="A27" s="8">
        <v>948</v>
      </c>
      <c r="B27" s="2" t="s">
        <v>30</v>
      </c>
    </row>
    <row r="28" spans="1:2" ht="11.25" customHeight="1">
      <c r="A28" s="8">
        <v>949</v>
      </c>
      <c r="B28" s="2" t="s">
        <v>31</v>
      </c>
    </row>
    <row r="29" spans="1:2" ht="11.25" customHeight="1">
      <c r="A29" s="8">
        <v>960</v>
      </c>
      <c r="B29" s="2" t="s">
        <v>32</v>
      </c>
    </row>
    <row r="30" spans="1:2" ht="21" customHeight="1">
      <c r="A30" s="8">
        <v>961</v>
      </c>
      <c r="B30" s="2" t="s">
        <v>33</v>
      </c>
    </row>
    <row r="31" spans="1:2" ht="21" customHeight="1">
      <c r="A31" s="8">
        <v>962</v>
      </c>
      <c r="B31" s="2" t="s">
        <v>34</v>
      </c>
    </row>
    <row r="32" spans="1:2" ht="11.25" customHeight="1">
      <c r="A32" s="8">
        <v>963</v>
      </c>
      <c r="B32" s="2" t="s">
        <v>35</v>
      </c>
    </row>
    <row r="33" spans="1:2" ht="11.25" customHeight="1">
      <c r="A33" s="8">
        <v>964</v>
      </c>
      <c r="B33" s="2" t="s">
        <v>36</v>
      </c>
    </row>
    <row r="34" spans="1:2" ht="11.25" customHeight="1">
      <c r="A34" s="8">
        <v>965</v>
      </c>
      <c r="B34" s="2" t="s">
        <v>37</v>
      </c>
    </row>
    <row r="35" spans="1:2" ht="11.25" customHeight="1">
      <c r="A35" s="8">
        <v>966</v>
      </c>
      <c r="B35" s="2" t="s">
        <v>38</v>
      </c>
    </row>
    <row r="36" spans="1:2" ht="11.25" customHeight="1">
      <c r="A36" s="8">
        <v>967</v>
      </c>
      <c r="B36" s="2" t="s">
        <v>39</v>
      </c>
    </row>
    <row r="37" spans="1:2" ht="11.25" customHeight="1">
      <c r="A37" s="8">
        <v>968</v>
      </c>
      <c r="B37" s="2" t="s">
        <v>40</v>
      </c>
    </row>
    <row r="38" spans="1:2" ht="11.25" customHeight="1">
      <c r="A38" s="8">
        <v>969</v>
      </c>
      <c r="B38" s="2" t="s">
        <v>41</v>
      </c>
    </row>
    <row r="39" spans="1:2" ht="11.25" customHeight="1">
      <c r="A39" s="8" t="s">
        <v>42</v>
      </c>
      <c r="B39" s="2" t="s">
        <v>43</v>
      </c>
    </row>
    <row r="40" spans="1:2" ht="11.25" customHeight="1">
      <c r="A40" s="8" t="s">
        <v>44</v>
      </c>
      <c r="B40" s="2" t="s">
        <v>45</v>
      </c>
    </row>
    <row r="41" spans="1:2" ht="11.25" customHeight="1">
      <c r="A41" s="9" t="s">
        <v>46</v>
      </c>
      <c r="B41" s="4" t="s">
        <v>47</v>
      </c>
    </row>
    <row r="42" spans="1:2" ht="11.25" customHeight="1">
      <c r="A42" s="10">
        <v>971</v>
      </c>
      <c r="B42" s="5" t="s">
        <v>48</v>
      </c>
    </row>
    <row r="43" spans="1:2" ht="11.25" customHeight="1">
      <c r="A43" s="8">
        <v>972</v>
      </c>
      <c r="B43" s="2" t="s">
        <v>49</v>
      </c>
    </row>
    <row r="44" spans="1:2" ht="11.25" customHeight="1">
      <c r="A44" s="8">
        <v>981</v>
      </c>
      <c r="B44" s="2" t="s">
        <v>50</v>
      </c>
    </row>
    <row r="45" spans="1:2" ht="11.25" customHeight="1">
      <c r="A45" s="8">
        <v>982</v>
      </c>
      <c r="B45" s="2" t="s">
        <v>51</v>
      </c>
    </row>
    <row r="46" spans="1:2" ht="11.25" customHeight="1">
      <c r="A46" s="8">
        <v>983</v>
      </c>
      <c r="B46" s="2" t="s">
        <v>52</v>
      </c>
    </row>
    <row r="47" spans="1:2" ht="11.25" customHeight="1">
      <c r="A47" s="9">
        <v>984</v>
      </c>
      <c r="B47" s="4" t="s">
        <v>53</v>
      </c>
    </row>
    <row r="48" spans="1:2" ht="11.25" customHeight="1">
      <c r="A48" s="10">
        <v>921</v>
      </c>
      <c r="B48" s="5" t="s">
        <v>54</v>
      </c>
    </row>
    <row r="49" spans="1:2" ht="11.25" customHeight="1">
      <c r="A49" s="8">
        <v>922</v>
      </c>
      <c r="B49" s="2" t="s">
        <v>55</v>
      </c>
    </row>
    <row r="50" spans="1:2" ht="11.25" customHeight="1">
      <c r="A50" s="8">
        <v>923</v>
      </c>
      <c r="B50" s="2" t="s">
        <v>56</v>
      </c>
    </row>
    <row r="51" spans="1:2" ht="11.25" customHeight="1">
      <c r="A51" s="10">
        <v>973</v>
      </c>
      <c r="B51" s="5" t="s">
        <v>57</v>
      </c>
    </row>
    <row r="52" spans="1:2" ht="21" customHeight="1">
      <c r="A52" s="8">
        <v>974</v>
      </c>
      <c r="B52" s="2" t="s">
        <v>58</v>
      </c>
    </row>
    <row r="53" spans="1:2" ht="11.25" customHeight="1">
      <c r="A53" s="9">
        <v>924</v>
      </c>
      <c r="B53" s="4" t="s">
        <v>59</v>
      </c>
    </row>
    <row r="54" spans="1:2" ht="11.25" customHeight="1">
      <c r="A54" s="8">
        <v>995</v>
      </c>
      <c r="B54" s="2" t="s">
        <v>60</v>
      </c>
    </row>
    <row r="55" spans="1:2" ht="11.25" customHeight="1">
      <c r="A55" s="8">
        <v>996</v>
      </c>
      <c r="B55" s="2" t="s">
        <v>61</v>
      </c>
    </row>
    <row r="56" spans="1:2" ht="11.25" customHeight="1">
      <c r="A56" s="9">
        <v>997</v>
      </c>
      <c r="B56" s="4" t="s">
        <v>62</v>
      </c>
    </row>
    <row r="57" spans="1:2" ht="11.25" customHeight="1">
      <c r="A57" s="10">
        <v>998</v>
      </c>
      <c r="B57" s="5" t="s">
        <v>63</v>
      </c>
    </row>
    <row r="58" spans="1:2" ht="11.25" customHeight="1">
      <c r="A58" s="9">
        <v>999</v>
      </c>
      <c r="B58" s="4" t="s">
        <v>64</v>
      </c>
    </row>
    <row r="59" spans="1:2" ht="11.25" customHeight="1">
      <c r="A59" s="10">
        <v>911</v>
      </c>
      <c r="B59" s="5" t="s">
        <v>65</v>
      </c>
    </row>
    <row r="60" spans="1:2" ht="10.5" customHeight="1">
      <c r="A60" s="8">
        <v>912</v>
      </c>
      <c r="B60" s="2" t="s">
        <v>66</v>
      </c>
    </row>
    <row r="61" spans="1:2" ht="10.5" customHeight="1">
      <c r="A61" s="8">
        <v>913</v>
      </c>
      <c r="B61" s="2" t="s">
        <v>67</v>
      </c>
    </row>
    <row r="62" spans="1:2" ht="10.5" customHeight="1">
      <c r="A62" s="8">
        <v>914</v>
      </c>
      <c r="B62" s="2" t="s">
        <v>68</v>
      </c>
    </row>
    <row r="63" spans="1:2" ht="10.5" customHeight="1">
      <c r="A63" s="9">
        <v>915</v>
      </c>
      <c r="B63" s="4" t="s">
        <v>69</v>
      </c>
    </row>
    <row r="64" spans="1:2" ht="11.25" customHeight="1">
      <c r="A64" s="10">
        <v>297</v>
      </c>
      <c r="B64" s="5" t="s">
        <v>70</v>
      </c>
    </row>
    <row r="65" spans="1:2" ht="11.25" customHeight="1">
      <c r="A65" s="9">
        <v>298</v>
      </c>
      <c r="B65" s="4" t="s">
        <v>71</v>
      </c>
    </row>
    <row r="66" spans="1:2" ht="11.25" customHeight="1">
      <c r="A66" s="10">
        <v>811</v>
      </c>
      <c r="B66" s="5" t="s">
        <v>72</v>
      </c>
    </row>
    <row r="67" spans="1:2" ht="11.25" customHeight="1">
      <c r="A67" s="8">
        <v>812</v>
      </c>
      <c r="B67" s="2" t="s">
        <v>73</v>
      </c>
    </row>
    <row r="68" spans="1:2" ht="11.25" customHeight="1">
      <c r="A68" s="9">
        <v>821</v>
      </c>
      <c r="B68" s="4" t="s">
        <v>74</v>
      </c>
    </row>
    <row r="69" spans="1:2" ht="11.25" customHeight="1">
      <c r="A69" s="8">
        <v>251</v>
      </c>
      <c r="B69" s="2" t="s">
        <v>166</v>
      </c>
    </row>
    <row r="70" spans="1:2" ht="11.25" customHeight="1">
      <c r="A70" s="8">
        <v>252</v>
      </c>
      <c r="B70" s="2" t="s">
        <v>167</v>
      </c>
    </row>
    <row r="71" spans="1:2" ht="11.25" customHeight="1">
      <c r="A71" s="8">
        <v>253</v>
      </c>
      <c r="B71" s="2" t="s">
        <v>168</v>
      </c>
    </row>
    <row r="72" spans="1:2" ht="11.25" customHeight="1">
      <c r="A72" s="8">
        <v>254</v>
      </c>
      <c r="B72" s="2" t="s">
        <v>169</v>
      </c>
    </row>
    <row r="73" spans="1:2" ht="11.25" customHeight="1">
      <c r="A73" s="8">
        <v>255</v>
      </c>
      <c r="B73" s="2" t="s">
        <v>171</v>
      </c>
    </row>
    <row r="74" spans="1:2" ht="11.25" customHeight="1">
      <c r="A74" s="8">
        <v>256</v>
      </c>
      <c r="B74" s="2" t="s">
        <v>170</v>
      </c>
    </row>
    <row r="75" spans="1:2" ht="11.25" customHeight="1">
      <c r="A75" s="8">
        <v>257</v>
      </c>
      <c r="B75" s="2" t="s">
        <v>172</v>
      </c>
    </row>
    <row r="76" spans="1:2" ht="11.25" customHeight="1">
      <c r="A76" s="10">
        <v>250</v>
      </c>
      <c r="B76" s="5" t="s">
        <v>173</v>
      </c>
    </row>
    <row r="77" spans="1:2" ht="11.25" customHeight="1">
      <c r="A77" s="8">
        <v>258</v>
      </c>
      <c r="B77" s="2" t="s">
        <v>174</v>
      </c>
    </row>
    <row r="78" spans="1:2" ht="11.25" customHeight="1">
      <c r="A78" s="8">
        <v>259</v>
      </c>
      <c r="B78" s="2" t="s">
        <v>175</v>
      </c>
    </row>
    <row r="79" spans="1:2" ht="11.25" customHeight="1">
      <c r="A79" s="10">
        <v>524</v>
      </c>
      <c r="B79" s="5" t="s">
        <v>176</v>
      </c>
    </row>
    <row r="80" spans="1:2" ht="11.25" customHeight="1">
      <c r="A80" s="8">
        <v>525</v>
      </c>
      <c r="B80" s="2" t="s">
        <v>177</v>
      </c>
    </row>
    <row r="81" spans="1:2" ht="11.25" customHeight="1">
      <c r="A81" s="8">
        <v>751</v>
      </c>
      <c r="B81" s="2" t="s">
        <v>178</v>
      </c>
    </row>
    <row r="82" spans="1:2" ht="11.25" customHeight="1">
      <c r="A82" s="8">
        <v>753</v>
      </c>
      <c r="B82" s="2" t="s">
        <v>179</v>
      </c>
    </row>
    <row r="83" spans="1:2" ht="11.25" customHeight="1">
      <c r="A83" s="8">
        <v>756</v>
      </c>
      <c r="B83" s="2" t="s">
        <v>180</v>
      </c>
    </row>
    <row r="84" spans="1:2" ht="11.25" customHeight="1">
      <c r="A84" s="8">
        <v>757</v>
      </c>
      <c r="B84" s="2" t="s">
        <v>181</v>
      </c>
    </row>
    <row r="85" spans="1:2" ht="11.25" customHeight="1">
      <c r="A85" s="9">
        <v>759</v>
      </c>
      <c r="B85" s="2" t="s">
        <v>182</v>
      </c>
    </row>
    <row r="86" spans="1:2" ht="11.25" customHeight="1">
      <c r="A86" s="10" t="s">
        <v>0</v>
      </c>
      <c r="B86" s="5" t="s">
        <v>75</v>
      </c>
    </row>
    <row r="87" spans="1:2" ht="11.25" customHeight="1">
      <c r="A87" s="8" t="s">
        <v>151</v>
      </c>
      <c r="B87" s="2" t="s">
        <v>201</v>
      </c>
    </row>
    <row r="88" spans="1:2" ht="11.25" customHeight="1">
      <c r="A88" s="8" t="s">
        <v>202</v>
      </c>
      <c r="B88" s="2" t="s">
        <v>203</v>
      </c>
    </row>
    <row r="89" spans="1:2" ht="11.25" customHeight="1">
      <c r="A89" s="8" t="s">
        <v>151</v>
      </c>
      <c r="B89" s="2" t="s">
        <v>76</v>
      </c>
    </row>
    <row r="90" spans="1:2" ht="11.25" customHeight="1">
      <c r="A90" s="8">
        <v>237</v>
      </c>
      <c r="B90" s="2" t="s">
        <v>76</v>
      </c>
    </row>
    <row r="91" spans="1:2" ht="11.25" customHeight="1">
      <c r="A91" s="8">
        <v>239</v>
      </c>
      <c r="B91" s="2" t="s">
        <v>77</v>
      </c>
    </row>
    <row r="92" spans="1:2" ht="11.25" customHeight="1">
      <c r="A92" s="10">
        <v>231</v>
      </c>
      <c r="B92" s="5" t="s">
        <v>98</v>
      </c>
    </row>
    <row r="93" spans="1:2" ht="11.25" customHeight="1">
      <c r="A93" s="8">
        <v>232</v>
      </c>
      <c r="B93" s="2" t="s">
        <v>99</v>
      </c>
    </row>
    <row r="94" spans="1:2" ht="11.25" customHeight="1">
      <c r="A94" s="8">
        <v>233</v>
      </c>
      <c r="B94" s="2" t="s">
        <v>100</v>
      </c>
    </row>
    <row r="95" spans="1:2" ht="11.25" customHeight="1">
      <c r="A95" s="8">
        <v>234</v>
      </c>
      <c r="B95" s="2" t="s">
        <v>101</v>
      </c>
    </row>
    <row r="96" spans="1:2" ht="11.25" customHeight="1">
      <c r="A96" s="8">
        <v>230</v>
      </c>
      <c r="B96" s="2" t="s">
        <v>102</v>
      </c>
    </row>
    <row r="97" spans="1:2" ht="11.25" customHeight="1">
      <c r="A97" s="8">
        <v>238</v>
      </c>
      <c r="B97" s="2" t="s">
        <v>103</v>
      </c>
    </row>
    <row r="98" spans="1:2" ht="11.25" customHeight="1">
      <c r="A98" s="8">
        <v>241</v>
      </c>
      <c r="B98" s="2" t="s">
        <v>104</v>
      </c>
    </row>
    <row r="99" spans="1:2" ht="11.25" customHeight="1">
      <c r="A99" s="8">
        <v>230</v>
      </c>
      <c r="B99" s="2" t="s">
        <v>105</v>
      </c>
    </row>
    <row r="100" spans="1:2" ht="11.25" customHeight="1">
      <c r="A100" s="10">
        <v>523</v>
      </c>
      <c r="B100" s="5" t="s">
        <v>183</v>
      </c>
    </row>
    <row r="101" spans="1:2" ht="11.25" customHeight="1">
      <c r="A101" s="8">
        <v>731</v>
      </c>
      <c r="B101" s="2" t="s">
        <v>184</v>
      </c>
    </row>
    <row r="102" spans="1:2" ht="11.25" customHeight="1">
      <c r="A102" s="8">
        <v>733</v>
      </c>
      <c r="B102" s="2" t="s">
        <v>185</v>
      </c>
    </row>
    <row r="103" spans="1:2" ht="11.25" customHeight="1">
      <c r="A103" s="9">
        <v>738</v>
      </c>
      <c r="B103" s="4" t="s">
        <v>186</v>
      </c>
    </row>
    <row r="104" spans="1:2" ht="11.25" customHeight="1">
      <c r="A104" s="10">
        <v>411</v>
      </c>
      <c r="B104" s="5" t="s">
        <v>106</v>
      </c>
    </row>
    <row r="105" spans="1:2" ht="11.25" customHeight="1">
      <c r="A105" s="9">
        <v>414</v>
      </c>
      <c r="B105" s="4" t="s">
        <v>107</v>
      </c>
    </row>
    <row r="106" spans="1:2" ht="11.25" customHeight="1">
      <c r="A106" s="10">
        <v>221</v>
      </c>
      <c r="B106" s="5" t="s">
        <v>187</v>
      </c>
    </row>
    <row r="107" spans="1:2" ht="11.25" customHeight="1">
      <c r="A107" s="8">
        <v>222</v>
      </c>
      <c r="B107" s="2" t="s">
        <v>188</v>
      </c>
    </row>
    <row r="108" spans="1:2" ht="11.25" customHeight="1">
      <c r="A108" s="8">
        <v>223</v>
      </c>
      <c r="B108" s="2" t="s">
        <v>189</v>
      </c>
    </row>
    <row r="109" spans="1:2" ht="11.25" customHeight="1">
      <c r="A109" s="8">
        <v>224</v>
      </c>
      <c r="B109" s="2" t="s">
        <v>190</v>
      </c>
    </row>
    <row r="110" spans="1:2" ht="11.25" customHeight="1">
      <c r="A110" s="10">
        <v>522</v>
      </c>
      <c r="B110" s="5" t="s">
        <v>191</v>
      </c>
    </row>
    <row r="111" spans="1:2" ht="11.25" customHeight="1">
      <c r="A111" s="8">
        <v>721</v>
      </c>
      <c r="B111" s="2" t="s">
        <v>192</v>
      </c>
    </row>
    <row r="112" spans="1:2" ht="11.25" customHeight="1">
      <c r="A112" s="8">
        <v>722</v>
      </c>
      <c r="B112" s="2" t="s">
        <v>193</v>
      </c>
    </row>
    <row r="113" spans="1:2" ht="11.25" customHeight="1">
      <c r="A113" s="8">
        <v>723</v>
      </c>
      <c r="B113" s="2" t="s">
        <v>194</v>
      </c>
    </row>
    <row r="114" spans="1:2" ht="11.25" customHeight="1">
      <c r="A114" s="9">
        <v>724</v>
      </c>
      <c r="B114" s="4" t="s">
        <v>195</v>
      </c>
    </row>
    <row r="115" spans="1:2" ht="11.25" customHeight="1">
      <c r="A115" s="10">
        <v>261</v>
      </c>
      <c r="B115" s="5" t="s">
        <v>108</v>
      </c>
    </row>
    <row r="116" spans="1:2" ht="11.25" customHeight="1">
      <c r="A116" s="8">
        <v>262</v>
      </c>
      <c r="B116" s="2" t="s">
        <v>109</v>
      </c>
    </row>
    <row r="117" spans="1:2" ht="11.25" customHeight="1">
      <c r="A117" s="8">
        <v>263</v>
      </c>
      <c r="B117" s="2" t="s">
        <v>110</v>
      </c>
    </row>
    <row r="118" spans="1:2" ht="11.25" customHeight="1">
      <c r="A118" s="8">
        <v>264</v>
      </c>
      <c r="B118" s="2" t="s">
        <v>111</v>
      </c>
    </row>
    <row r="119" spans="1:2" ht="11.25" customHeight="1">
      <c r="A119" s="10">
        <v>526</v>
      </c>
      <c r="B119" s="5" t="s">
        <v>112</v>
      </c>
    </row>
    <row r="120" spans="1:2" ht="11.25" customHeight="1">
      <c r="A120" s="8">
        <v>761</v>
      </c>
      <c r="B120" s="2" t="s">
        <v>113</v>
      </c>
    </row>
    <row r="121" spans="1:2" ht="11.25" customHeight="1">
      <c r="A121" s="8">
        <v>762</v>
      </c>
      <c r="B121" s="2" t="s">
        <v>114</v>
      </c>
    </row>
    <row r="122" spans="1:2" ht="11.25" customHeight="1">
      <c r="A122" s="8">
        <v>763</v>
      </c>
      <c r="B122" s="2" t="s">
        <v>196</v>
      </c>
    </row>
    <row r="123" spans="1:2" ht="11.25" customHeight="1">
      <c r="A123" s="8">
        <v>764</v>
      </c>
      <c r="B123" s="2" t="s">
        <v>115</v>
      </c>
    </row>
    <row r="124" spans="1:2" ht="11.25" customHeight="1">
      <c r="A124" s="10">
        <v>281</v>
      </c>
      <c r="B124" s="5" t="s">
        <v>116</v>
      </c>
    </row>
    <row r="125" spans="1:2" ht="11.25" customHeight="1">
      <c r="A125" s="10">
        <v>528</v>
      </c>
      <c r="B125" s="5" t="s">
        <v>117</v>
      </c>
    </row>
    <row r="126" spans="1:2" ht="11.25" customHeight="1">
      <c r="A126" s="9">
        <v>781</v>
      </c>
      <c r="B126" s="4" t="s">
        <v>118</v>
      </c>
    </row>
    <row r="127" spans="1:2" ht="22.5" customHeight="1">
      <c r="A127" s="11" t="s">
        <v>78</v>
      </c>
      <c r="B127" s="7" t="s">
        <v>149</v>
      </c>
    </row>
    <row r="128" spans="1:2" ht="45" customHeight="1">
      <c r="A128" s="8">
        <v>299</v>
      </c>
      <c r="B128" s="2" t="s">
        <v>79</v>
      </c>
    </row>
    <row r="129" spans="1:2" ht="11.25" customHeight="1">
      <c r="A129" s="10">
        <v>271</v>
      </c>
      <c r="B129" s="5" t="s">
        <v>145</v>
      </c>
    </row>
    <row r="130" spans="1:2" ht="11.25" customHeight="1">
      <c r="A130" s="8">
        <v>272</v>
      </c>
      <c r="B130" s="2" t="s">
        <v>146</v>
      </c>
    </row>
    <row r="131" spans="1:2" ht="11.25" customHeight="1">
      <c r="A131" s="8">
        <v>273</v>
      </c>
      <c r="B131" s="2" t="s">
        <v>147</v>
      </c>
    </row>
    <row r="132" spans="1:2" ht="11.25" customHeight="1">
      <c r="A132" s="8">
        <v>274</v>
      </c>
      <c r="B132" s="2" t="s">
        <v>148</v>
      </c>
    </row>
    <row r="133" spans="1:2" ht="11.25" customHeight="1">
      <c r="A133" s="10">
        <v>527</v>
      </c>
      <c r="B133" s="5" t="s">
        <v>197</v>
      </c>
    </row>
    <row r="134" spans="1:2" ht="11.25" customHeight="1">
      <c r="A134" s="8">
        <v>771</v>
      </c>
      <c r="B134" s="2" t="s">
        <v>198</v>
      </c>
    </row>
    <row r="135" spans="1:2" ht="11.25" customHeight="1">
      <c r="A135" s="9">
        <v>773</v>
      </c>
      <c r="B135" s="4" t="s">
        <v>199</v>
      </c>
    </row>
    <row r="136" spans="1:2" ht="11.25" customHeight="1">
      <c r="A136" s="10">
        <v>211</v>
      </c>
      <c r="B136" s="5" t="s">
        <v>200</v>
      </c>
    </row>
    <row r="137" spans="1:2" ht="11.25" customHeight="1">
      <c r="A137" s="9">
        <v>212</v>
      </c>
      <c r="B137" s="4" t="s">
        <v>144</v>
      </c>
    </row>
    <row r="138" spans="1:2" ht="11.25" customHeight="1">
      <c r="A138" s="10">
        <v>291</v>
      </c>
      <c r="B138" s="5" t="s">
        <v>142</v>
      </c>
    </row>
    <row r="139" spans="1:2" ht="11.25" customHeight="1">
      <c r="A139" s="8">
        <v>292</v>
      </c>
      <c r="B139" s="2" t="s">
        <v>143</v>
      </c>
    </row>
    <row r="140" spans="1:2" ht="11.25" customHeight="1">
      <c r="A140" s="8">
        <v>293</v>
      </c>
      <c r="B140" s="2" t="s">
        <v>141</v>
      </c>
    </row>
    <row r="141" spans="1:2" ht="11.25" customHeight="1">
      <c r="A141" s="10">
        <v>529</v>
      </c>
      <c r="B141" s="5" t="s">
        <v>139</v>
      </c>
    </row>
    <row r="142" spans="1:2" ht="11.25" customHeight="1">
      <c r="A142" s="8">
        <v>791</v>
      </c>
      <c r="B142" s="2" t="s">
        <v>138</v>
      </c>
    </row>
    <row r="143" spans="1:2" ht="11.25" customHeight="1">
      <c r="A143" s="8">
        <v>792</v>
      </c>
      <c r="B143" s="2" t="s">
        <v>140</v>
      </c>
    </row>
    <row r="144" spans="1:2" ht="11.25" customHeight="1">
      <c r="A144" s="8">
        <v>795</v>
      </c>
      <c r="B144" s="2" t="s">
        <v>137</v>
      </c>
    </row>
    <row r="145" spans="1:2" ht="11.25" customHeight="1">
      <c r="A145" s="10">
        <v>294</v>
      </c>
      <c r="B145" s="5" t="s">
        <v>80</v>
      </c>
    </row>
    <row r="146" spans="1:2" ht="11.25" customHeight="1">
      <c r="A146" s="8">
        <v>296</v>
      </c>
      <c r="B146" s="2" t="s">
        <v>81</v>
      </c>
    </row>
    <row r="147" spans="1:2" s="1" customFormat="1" ht="11.25" customHeight="1">
      <c r="A147" s="9">
        <v>796</v>
      </c>
      <c r="B147" s="4" t="s">
        <v>82</v>
      </c>
    </row>
    <row r="148" spans="1:2" ht="11.25" customHeight="1">
      <c r="A148" s="10">
        <v>121</v>
      </c>
      <c r="B148" s="5" t="s">
        <v>124</v>
      </c>
    </row>
    <row r="149" spans="1:2" ht="11.25" customHeight="1">
      <c r="A149" s="8" t="s">
        <v>150</v>
      </c>
      <c r="B149" s="2" t="s">
        <v>125</v>
      </c>
    </row>
    <row r="150" spans="1:2" ht="11.25" customHeight="1">
      <c r="A150" s="8">
        <v>129</v>
      </c>
      <c r="B150" s="2" t="s">
        <v>126</v>
      </c>
    </row>
    <row r="151" spans="1:2" ht="11.25" customHeight="1">
      <c r="A151" s="8" t="s">
        <v>83</v>
      </c>
      <c r="B151" s="2" t="s">
        <v>127</v>
      </c>
    </row>
    <row r="152" spans="1:2" ht="11.25" customHeight="1">
      <c r="A152" s="8" t="s">
        <v>84</v>
      </c>
      <c r="B152" s="2" t="s">
        <v>128</v>
      </c>
    </row>
    <row r="153" spans="1:2" ht="11.25" customHeight="1">
      <c r="A153" s="8" t="s">
        <v>85</v>
      </c>
      <c r="B153" s="2" t="s">
        <v>130</v>
      </c>
    </row>
    <row r="154" spans="1:2" ht="11.25" customHeight="1">
      <c r="A154" s="8" t="s">
        <v>86</v>
      </c>
      <c r="B154" s="2" t="s">
        <v>129</v>
      </c>
    </row>
    <row r="155" spans="1:2" ht="11.25" customHeight="1">
      <c r="A155" s="8" t="s">
        <v>204</v>
      </c>
      <c r="B155" s="2" t="s">
        <v>205</v>
      </c>
    </row>
    <row r="156" spans="1:2" ht="11.25" customHeight="1">
      <c r="A156" s="10">
        <v>512</v>
      </c>
      <c r="B156" s="5" t="s">
        <v>132</v>
      </c>
    </row>
    <row r="157" spans="1:2" ht="11.25" customHeight="1">
      <c r="A157" s="8">
        <v>621</v>
      </c>
      <c r="B157" s="2" t="s">
        <v>131</v>
      </c>
    </row>
    <row r="158" spans="1:2" ht="11.25" customHeight="1">
      <c r="A158" s="8">
        <v>629</v>
      </c>
      <c r="B158" s="2" t="s">
        <v>133</v>
      </c>
    </row>
    <row r="159" spans="1:2" ht="11.25" customHeight="1">
      <c r="A159" s="8" t="s">
        <v>87</v>
      </c>
      <c r="B159" s="2" t="s">
        <v>134</v>
      </c>
    </row>
    <row r="160" spans="1:2" ht="11.25" customHeight="1">
      <c r="A160" s="8" t="s">
        <v>88</v>
      </c>
      <c r="B160" s="2" t="s">
        <v>136</v>
      </c>
    </row>
    <row r="161" spans="1:2" ht="11.25" customHeight="1">
      <c r="A161" s="9" t="s">
        <v>89</v>
      </c>
      <c r="B161" s="4" t="s">
        <v>135</v>
      </c>
    </row>
    <row r="162" spans="1:2" ht="11.25" customHeight="1">
      <c r="A162" s="10">
        <v>111</v>
      </c>
      <c r="B162" s="5" t="s">
        <v>120</v>
      </c>
    </row>
    <row r="163" spans="1:2" ht="11.25" customHeight="1">
      <c r="A163" s="8">
        <v>112</v>
      </c>
      <c r="B163" s="2" t="s">
        <v>121</v>
      </c>
    </row>
    <row r="164" spans="1:2" ht="11.25" customHeight="1">
      <c r="A164" s="8">
        <v>113</v>
      </c>
      <c r="B164" s="2" t="s">
        <v>122</v>
      </c>
    </row>
    <row r="165" spans="1:2" ht="11.25" customHeight="1">
      <c r="A165" s="9">
        <v>114</v>
      </c>
      <c r="B165" s="4" t="s">
        <v>123</v>
      </c>
    </row>
    <row r="166" spans="1:2" ht="11.25" customHeight="1">
      <c r="A166" s="11">
        <v>141</v>
      </c>
      <c r="B166" s="7" t="s">
        <v>90</v>
      </c>
    </row>
    <row r="167" spans="1:2" ht="21" customHeight="1">
      <c r="A167" s="11">
        <v>161</v>
      </c>
      <c r="B167" s="7" t="s">
        <v>91</v>
      </c>
    </row>
    <row r="168" spans="1:2" ht="21" customHeight="1">
      <c r="A168" s="11">
        <v>412</v>
      </c>
      <c r="B168" s="7" t="s">
        <v>92</v>
      </c>
    </row>
    <row r="169" spans="1:2" ht="21" customHeight="1">
      <c r="A169" s="11">
        <v>413</v>
      </c>
      <c r="B169" s="7" t="s">
        <v>93</v>
      </c>
    </row>
    <row r="170" spans="1:2" ht="11.25" customHeight="1">
      <c r="A170" s="10">
        <v>151</v>
      </c>
      <c r="B170" s="5" t="s">
        <v>94</v>
      </c>
    </row>
    <row r="171" spans="1:2" ht="11.25" customHeight="1">
      <c r="A171" s="9">
        <v>152</v>
      </c>
      <c r="B171" s="4" t="s">
        <v>95</v>
      </c>
    </row>
    <row r="172" spans="1:2" ht="11.25" customHeight="1">
      <c r="A172" s="10">
        <v>191</v>
      </c>
      <c r="B172" s="5" t="s">
        <v>119</v>
      </c>
    </row>
    <row r="173" spans="1:2" ht="11.25" customHeight="1">
      <c r="A173" s="10">
        <v>513</v>
      </c>
      <c r="B173" s="5" t="s">
        <v>96</v>
      </c>
    </row>
    <row r="174" spans="1:2" ht="11.25" customHeight="1">
      <c r="A174" s="9">
        <v>631</v>
      </c>
      <c r="B174" s="4" t="s">
        <v>97</v>
      </c>
    </row>
    <row r="175" spans="1:2" ht="12.75" customHeight="1">
      <c r="A175" s="12"/>
      <c r="B175" s="6"/>
    </row>
  </sheetData>
  <autoFilter ref="A1:B174"/>
  <printOptions horizontalCentered="1"/>
  <pageMargins left="0.07874015748031496" right="0.07874015748031496" top="0.07874015748031496" bottom="0" header="0" footer="0"/>
  <pageSetup horizontalDpi="600" verticalDpi="600" orientation="portrait" paperSize="9" r:id="rId1"/>
  <headerFooter alignWithMargins="0">
    <oddFooter>&amp;C&amp;"Calibri,Gras"&amp;12&amp;U
&amp;U
Mise à jour: 1er janvier 2010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H90"/>
  <sheetViews>
    <sheetView workbookViewId="0" topLeftCell="A1">
      <selection activeCell="H21" sqref="H21"/>
    </sheetView>
  </sheetViews>
  <sheetFormatPr defaultColWidth="11.421875" defaultRowHeight="12.75"/>
  <cols>
    <col min="1" max="1" width="8.8515625" style="53" customWidth="1"/>
    <col min="2" max="2" width="56.7109375" style="24" customWidth="1"/>
    <col min="3" max="3" width="7.00390625" style="33" customWidth="1"/>
    <col min="4" max="4" width="11.8515625" style="24" customWidth="1"/>
    <col min="5" max="5" width="11.28125" style="35" customWidth="1"/>
    <col min="6" max="6" width="9.421875" style="24" customWidth="1"/>
    <col min="7" max="7" width="10.00390625" style="54" customWidth="1"/>
    <col min="8" max="16384" width="11.421875" style="24" customWidth="1"/>
  </cols>
  <sheetData>
    <row r="1" spans="1:4" ht="16.5">
      <c r="A1" s="32" t="s">
        <v>206</v>
      </c>
      <c r="D1" s="34"/>
    </row>
    <row r="2" spans="1:8" s="14" customFormat="1" ht="16.5">
      <c r="A2" s="16" t="s">
        <v>221</v>
      </c>
      <c r="B2" s="24"/>
      <c r="C2" s="15"/>
      <c r="D2" s="16"/>
      <c r="E2" s="30"/>
      <c r="H2" s="28"/>
    </row>
    <row r="3" spans="1:7" ht="82.5" customHeight="1">
      <c r="A3" s="18" t="s">
        <v>152</v>
      </c>
      <c r="B3" s="19" t="s">
        <v>153</v>
      </c>
      <c r="C3" s="19" t="s">
        <v>159</v>
      </c>
      <c r="D3" s="19" t="s">
        <v>154</v>
      </c>
      <c r="E3" s="31" t="s">
        <v>155</v>
      </c>
      <c r="F3" s="19" t="s">
        <v>156</v>
      </c>
      <c r="G3" s="20" t="s">
        <v>157</v>
      </c>
    </row>
    <row r="4" spans="1:7" ht="13.5">
      <c r="A4" s="38"/>
      <c r="B4" s="25" t="e">
        <f>VLOOKUP(A4,'Codes procédure'!$A$2:$B$205,2,FALSE)</f>
        <v>#N/A</v>
      </c>
      <c r="C4" s="39"/>
      <c r="D4" s="40">
        <f aca="true" t="shared" si="0" ref="D4:D23">C4*23.86</f>
        <v>0</v>
      </c>
      <c r="E4" s="41">
        <f aca="true" t="shared" si="1" ref="E4:E23">C4/2</f>
        <v>0</v>
      </c>
      <c r="F4" s="40">
        <f aca="true" t="shared" si="2" ref="F4:F23">E4*93.11</f>
        <v>0</v>
      </c>
      <c r="G4" s="42">
        <f aca="true" t="shared" si="3" ref="G4:G23">F4-D4</f>
        <v>0</v>
      </c>
    </row>
    <row r="5" spans="1:7" ht="13.5">
      <c r="A5" s="38"/>
      <c r="B5" s="25" t="e">
        <f>VLOOKUP(A5,'Codes procédure'!$A$2:$B$205,2,FALSE)</f>
        <v>#N/A</v>
      </c>
      <c r="C5" s="39"/>
      <c r="D5" s="40">
        <f t="shared" si="0"/>
        <v>0</v>
      </c>
      <c r="E5" s="41">
        <f t="shared" si="1"/>
        <v>0</v>
      </c>
      <c r="F5" s="40">
        <f t="shared" si="2"/>
        <v>0</v>
      </c>
      <c r="G5" s="42">
        <f t="shared" si="3"/>
        <v>0</v>
      </c>
    </row>
    <row r="6" spans="1:7" ht="13.5">
      <c r="A6" s="38"/>
      <c r="B6" s="25" t="e">
        <f>VLOOKUP(A6,'Codes procédure'!$A$2:$B$205,2,FALSE)</f>
        <v>#N/A</v>
      </c>
      <c r="C6" s="39"/>
      <c r="D6" s="40">
        <f t="shared" si="0"/>
        <v>0</v>
      </c>
      <c r="E6" s="41">
        <f t="shared" si="1"/>
        <v>0</v>
      </c>
      <c r="F6" s="40">
        <f t="shared" si="2"/>
        <v>0</v>
      </c>
      <c r="G6" s="42">
        <f t="shared" si="3"/>
        <v>0</v>
      </c>
    </row>
    <row r="7" spans="1:7" ht="13.5">
      <c r="A7" s="38"/>
      <c r="B7" s="25" t="e">
        <f>VLOOKUP(A7,'Codes procédure'!$A$2:$B$205,2,FALSE)</f>
        <v>#N/A</v>
      </c>
      <c r="C7" s="39"/>
      <c r="D7" s="40">
        <f t="shared" si="0"/>
        <v>0</v>
      </c>
      <c r="E7" s="41">
        <f t="shared" si="1"/>
        <v>0</v>
      </c>
      <c r="F7" s="40">
        <f t="shared" si="2"/>
        <v>0</v>
      </c>
      <c r="G7" s="42">
        <f t="shared" si="3"/>
        <v>0</v>
      </c>
    </row>
    <row r="8" spans="1:7" ht="13.5">
      <c r="A8" s="38"/>
      <c r="B8" s="25" t="e">
        <f>VLOOKUP(A8,'Codes procédure'!$A$2:$B$205,2,FALSE)</f>
        <v>#N/A</v>
      </c>
      <c r="C8" s="39"/>
      <c r="D8" s="40">
        <f t="shared" si="0"/>
        <v>0</v>
      </c>
      <c r="E8" s="41">
        <f t="shared" si="1"/>
        <v>0</v>
      </c>
      <c r="F8" s="40">
        <f t="shared" si="2"/>
        <v>0</v>
      </c>
      <c r="G8" s="42">
        <f t="shared" si="3"/>
        <v>0</v>
      </c>
    </row>
    <row r="9" spans="1:7" ht="13.5">
      <c r="A9" s="38"/>
      <c r="B9" s="25" t="e">
        <f>VLOOKUP(A9,'Codes procédure'!$A$2:$B$205,2,FALSE)</f>
        <v>#N/A</v>
      </c>
      <c r="C9" s="39"/>
      <c r="D9" s="40">
        <f t="shared" si="0"/>
        <v>0</v>
      </c>
      <c r="E9" s="41">
        <f t="shared" si="1"/>
        <v>0</v>
      </c>
      <c r="F9" s="40">
        <f t="shared" si="2"/>
        <v>0</v>
      </c>
      <c r="G9" s="42">
        <f t="shared" si="3"/>
        <v>0</v>
      </c>
    </row>
    <row r="10" spans="1:7" ht="13.5">
      <c r="A10" s="38"/>
      <c r="B10" s="25" t="e">
        <f>VLOOKUP(A10,'Codes procédure'!$A$2:$B$205,2,FALSE)</f>
        <v>#N/A</v>
      </c>
      <c r="C10" s="39"/>
      <c r="D10" s="40">
        <f t="shared" si="0"/>
        <v>0</v>
      </c>
      <c r="E10" s="41">
        <f t="shared" si="1"/>
        <v>0</v>
      </c>
      <c r="F10" s="40">
        <f t="shared" si="2"/>
        <v>0</v>
      </c>
      <c r="G10" s="42">
        <f t="shared" si="3"/>
        <v>0</v>
      </c>
    </row>
    <row r="11" spans="1:7" ht="13.5">
      <c r="A11" s="38"/>
      <c r="B11" s="25" t="e">
        <f>VLOOKUP(A11,'Codes procédure'!$A$2:$B$205,2,FALSE)</f>
        <v>#N/A</v>
      </c>
      <c r="C11" s="39"/>
      <c r="D11" s="40">
        <f t="shared" si="0"/>
        <v>0</v>
      </c>
      <c r="E11" s="41">
        <f t="shared" si="1"/>
        <v>0</v>
      </c>
      <c r="F11" s="40">
        <f t="shared" si="2"/>
        <v>0</v>
      </c>
      <c r="G11" s="42">
        <f t="shared" si="3"/>
        <v>0</v>
      </c>
    </row>
    <row r="12" spans="1:7" ht="13.5">
      <c r="A12" s="38"/>
      <c r="B12" s="25" t="e">
        <f>VLOOKUP(A12,'Codes procédure'!$A$2:$B$205,2,FALSE)</f>
        <v>#N/A</v>
      </c>
      <c r="C12" s="39"/>
      <c r="D12" s="40">
        <f t="shared" si="0"/>
        <v>0</v>
      </c>
      <c r="E12" s="41">
        <f t="shared" si="1"/>
        <v>0</v>
      </c>
      <c r="F12" s="40">
        <f t="shared" si="2"/>
        <v>0</v>
      </c>
      <c r="G12" s="42">
        <f t="shared" si="3"/>
        <v>0</v>
      </c>
    </row>
    <row r="13" spans="1:7" ht="13.5">
      <c r="A13" s="38"/>
      <c r="B13" s="25" t="e">
        <f>VLOOKUP(A13,'Codes procédure'!$A$2:$B$205,2,FALSE)</f>
        <v>#N/A</v>
      </c>
      <c r="C13" s="39"/>
      <c r="D13" s="40">
        <f t="shared" si="0"/>
        <v>0</v>
      </c>
      <c r="E13" s="41">
        <f t="shared" si="1"/>
        <v>0</v>
      </c>
      <c r="F13" s="40">
        <f t="shared" si="2"/>
        <v>0</v>
      </c>
      <c r="G13" s="42">
        <f t="shared" si="3"/>
        <v>0</v>
      </c>
    </row>
    <row r="14" spans="1:7" ht="13.5">
      <c r="A14" s="38"/>
      <c r="B14" s="25" t="e">
        <f>VLOOKUP(A14,'Codes procédure'!$A$2:$B$205,2,FALSE)</f>
        <v>#N/A</v>
      </c>
      <c r="C14" s="39"/>
      <c r="D14" s="40">
        <f t="shared" si="0"/>
        <v>0</v>
      </c>
      <c r="E14" s="41">
        <f t="shared" si="1"/>
        <v>0</v>
      </c>
      <c r="F14" s="40">
        <f t="shared" si="2"/>
        <v>0</v>
      </c>
      <c r="G14" s="42">
        <f t="shared" si="3"/>
        <v>0</v>
      </c>
    </row>
    <row r="15" spans="1:7" ht="13.5">
      <c r="A15" s="38"/>
      <c r="B15" s="25" t="e">
        <f>VLOOKUP(A15,'Codes procédure'!$A$2:$B$205,2,FALSE)</f>
        <v>#N/A</v>
      </c>
      <c r="C15" s="39"/>
      <c r="D15" s="40">
        <f t="shared" si="0"/>
        <v>0</v>
      </c>
      <c r="E15" s="41">
        <f t="shared" si="1"/>
        <v>0</v>
      </c>
      <c r="F15" s="40">
        <f t="shared" si="2"/>
        <v>0</v>
      </c>
      <c r="G15" s="42">
        <f t="shared" si="3"/>
        <v>0</v>
      </c>
    </row>
    <row r="16" spans="1:7" ht="13.5">
      <c r="A16" s="38"/>
      <c r="B16" s="25" t="e">
        <f>VLOOKUP(A16,'Codes procédure'!$A$2:$B$205,2,FALSE)</f>
        <v>#N/A</v>
      </c>
      <c r="C16" s="39"/>
      <c r="D16" s="40">
        <f t="shared" si="0"/>
        <v>0</v>
      </c>
      <c r="E16" s="41">
        <f t="shared" si="1"/>
        <v>0</v>
      </c>
      <c r="F16" s="40">
        <f t="shared" si="2"/>
        <v>0</v>
      </c>
      <c r="G16" s="42">
        <f t="shared" si="3"/>
        <v>0</v>
      </c>
    </row>
    <row r="17" spans="1:7" ht="13.5">
      <c r="A17" s="38"/>
      <c r="B17" s="25" t="e">
        <f>VLOOKUP(A17,'Codes procédure'!$A$2:$B$205,2,FALSE)</f>
        <v>#N/A</v>
      </c>
      <c r="C17" s="39"/>
      <c r="D17" s="40">
        <f t="shared" si="0"/>
        <v>0</v>
      </c>
      <c r="E17" s="41">
        <f t="shared" si="1"/>
        <v>0</v>
      </c>
      <c r="F17" s="40">
        <f t="shared" si="2"/>
        <v>0</v>
      </c>
      <c r="G17" s="42">
        <f t="shared" si="3"/>
        <v>0</v>
      </c>
    </row>
    <row r="18" spans="1:7" ht="13.5">
      <c r="A18" s="38"/>
      <c r="B18" s="25" t="e">
        <f>VLOOKUP(A18,'Codes procédure'!$A$2:$B$205,2,FALSE)</f>
        <v>#N/A</v>
      </c>
      <c r="C18" s="39"/>
      <c r="D18" s="40">
        <f t="shared" si="0"/>
        <v>0</v>
      </c>
      <c r="E18" s="41">
        <f>C18/2</f>
        <v>0</v>
      </c>
      <c r="F18" s="40">
        <f t="shared" si="2"/>
        <v>0</v>
      </c>
      <c r="G18" s="42">
        <f>F18-D18</f>
        <v>0</v>
      </c>
    </row>
    <row r="19" spans="1:7" ht="13.5">
      <c r="A19" s="38"/>
      <c r="B19" s="25" t="e">
        <f>VLOOKUP(A19,'Codes procédure'!$A$2:$B$205,2,FALSE)</f>
        <v>#N/A</v>
      </c>
      <c r="C19" s="39"/>
      <c r="D19" s="40">
        <f t="shared" si="0"/>
        <v>0</v>
      </c>
      <c r="E19" s="41">
        <f>C19/2</f>
        <v>0</v>
      </c>
      <c r="F19" s="40">
        <f t="shared" si="2"/>
        <v>0</v>
      </c>
      <c r="G19" s="42">
        <f>F19-D19</f>
        <v>0</v>
      </c>
    </row>
    <row r="20" spans="1:7" ht="13.5">
      <c r="A20" s="38"/>
      <c r="B20" s="25" t="e">
        <f>VLOOKUP(A20,'Codes procédure'!$A$2:$B$205,2,FALSE)</f>
        <v>#N/A</v>
      </c>
      <c r="C20" s="39"/>
      <c r="D20" s="40">
        <f t="shared" si="0"/>
        <v>0</v>
      </c>
      <c r="E20" s="41">
        <f t="shared" si="1"/>
        <v>0</v>
      </c>
      <c r="F20" s="40">
        <f t="shared" si="2"/>
        <v>0</v>
      </c>
      <c r="G20" s="42">
        <f t="shared" si="3"/>
        <v>0</v>
      </c>
    </row>
    <row r="21" spans="1:7" ht="13.5">
      <c r="A21" s="38"/>
      <c r="B21" s="25" t="e">
        <f>VLOOKUP(A21,'Codes procédure'!$A$2:$B$205,2,FALSE)</f>
        <v>#N/A</v>
      </c>
      <c r="C21" s="39"/>
      <c r="D21" s="40">
        <f t="shared" si="0"/>
        <v>0</v>
      </c>
      <c r="E21" s="41">
        <f t="shared" si="1"/>
        <v>0</v>
      </c>
      <c r="F21" s="40">
        <f t="shared" si="2"/>
        <v>0</v>
      </c>
      <c r="G21" s="42">
        <f t="shared" si="3"/>
        <v>0</v>
      </c>
    </row>
    <row r="22" spans="1:7" ht="13.5">
      <c r="A22" s="38"/>
      <c r="B22" s="25" t="e">
        <f>VLOOKUP(A22,'Codes procédure'!$A$2:$B$205,2,FALSE)</f>
        <v>#N/A</v>
      </c>
      <c r="C22" s="39"/>
      <c r="D22" s="40">
        <f t="shared" si="0"/>
        <v>0</v>
      </c>
      <c r="E22" s="41">
        <f t="shared" si="1"/>
        <v>0</v>
      </c>
      <c r="F22" s="40">
        <f t="shared" si="2"/>
        <v>0</v>
      </c>
      <c r="G22" s="42">
        <f t="shared" si="3"/>
        <v>0</v>
      </c>
    </row>
    <row r="23" spans="1:7" ht="13.5">
      <c r="A23" s="38"/>
      <c r="B23" s="25" t="e">
        <f>VLOOKUP(A23,'Codes procédure'!$A$2:$B$205,2,FALSE)</f>
        <v>#N/A</v>
      </c>
      <c r="C23" s="39"/>
      <c r="D23" s="40">
        <f t="shared" si="0"/>
        <v>0</v>
      </c>
      <c r="E23" s="41">
        <f t="shared" si="1"/>
        <v>0</v>
      </c>
      <c r="F23" s="40">
        <f t="shared" si="2"/>
        <v>0</v>
      </c>
      <c r="G23" s="42">
        <f t="shared" si="3"/>
        <v>0</v>
      </c>
    </row>
    <row r="24" spans="1:7" ht="15">
      <c r="A24" s="44"/>
      <c r="B24" s="26" t="s">
        <v>158</v>
      </c>
      <c r="C24" s="45">
        <f>SUM(C4:C23)</f>
        <v>0</v>
      </c>
      <c r="D24" s="46">
        <f>SUM(D4:D23)</f>
        <v>0</v>
      </c>
      <c r="E24" s="47">
        <f>SUM(E4:E23)</f>
        <v>0</v>
      </c>
      <c r="F24" s="46">
        <f>SUM(F4:F23)</f>
        <v>0</v>
      </c>
      <c r="G24" s="49">
        <f>SUM(G4:G23)</f>
        <v>0</v>
      </c>
    </row>
    <row r="25" spans="1:7" ht="13.5">
      <c r="A25" s="23"/>
      <c r="B25" s="23"/>
      <c r="C25" s="50"/>
      <c r="D25" s="23"/>
      <c r="E25" s="51"/>
      <c r="F25" s="23"/>
      <c r="G25" s="23"/>
    </row>
    <row r="26" spans="1:7" s="14" customFormat="1" ht="13.5">
      <c r="A26" s="61" t="s">
        <v>160</v>
      </c>
      <c r="B26" s="62"/>
      <c r="C26" s="62"/>
      <c r="D26" s="62"/>
      <c r="E26" s="62"/>
      <c r="F26" s="62"/>
      <c r="G26" s="62"/>
    </row>
    <row r="27" spans="1:7" s="14" customFormat="1" ht="13.5">
      <c r="A27" s="61" t="s">
        <v>161</v>
      </c>
      <c r="B27" s="62"/>
      <c r="C27" s="62"/>
      <c r="D27" s="62"/>
      <c r="E27" s="62"/>
      <c r="F27" s="62"/>
      <c r="G27" s="62"/>
    </row>
    <row r="28" spans="1:7" s="14" customFormat="1" ht="14.25">
      <c r="A28" s="61" t="s">
        <v>162</v>
      </c>
      <c r="B28" s="62"/>
      <c r="C28" s="62"/>
      <c r="D28" s="62"/>
      <c r="E28" s="62"/>
      <c r="F28" s="62"/>
      <c r="G28" s="62"/>
    </row>
    <row r="29" spans="1:7" s="14" customFormat="1" ht="13.5">
      <c r="A29" s="61" t="s">
        <v>163</v>
      </c>
      <c r="B29" s="62"/>
      <c r="C29" s="62"/>
      <c r="D29" s="62"/>
      <c r="E29" s="62"/>
      <c r="F29" s="62"/>
      <c r="G29" s="62"/>
    </row>
    <row r="30" spans="1:7" ht="13.5">
      <c r="A30" s="24"/>
      <c r="G30" s="24"/>
    </row>
    <row r="31" spans="1:7" s="14" customFormat="1" ht="16.5">
      <c r="A31" s="32" t="s">
        <v>206</v>
      </c>
      <c r="B31" s="24"/>
      <c r="C31" s="33"/>
      <c r="D31" s="34"/>
      <c r="E31" s="35"/>
      <c r="F31" s="24"/>
      <c r="G31" s="23"/>
    </row>
    <row r="32" spans="1:8" s="14" customFormat="1" ht="16.5">
      <c r="A32" s="16" t="s">
        <v>221</v>
      </c>
      <c r="B32" s="24"/>
      <c r="C32" s="15"/>
      <c r="D32" s="16"/>
      <c r="E32" s="30"/>
      <c r="H32" s="28"/>
    </row>
    <row r="33" spans="1:7" ht="82.5" customHeight="1">
      <c r="A33" s="18" t="s">
        <v>152</v>
      </c>
      <c r="B33" s="19" t="s">
        <v>153</v>
      </c>
      <c r="C33" s="19" t="s">
        <v>159</v>
      </c>
      <c r="D33" s="19" t="s">
        <v>154</v>
      </c>
      <c r="E33" s="31" t="s">
        <v>155</v>
      </c>
      <c r="F33" s="19" t="s">
        <v>156</v>
      </c>
      <c r="G33" s="20" t="s">
        <v>157</v>
      </c>
    </row>
    <row r="34" spans="1:7" ht="13.5">
      <c r="A34" s="52"/>
      <c r="B34" s="25" t="e">
        <f>VLOOKUP(A34,'Codes procédure'!$A$2:$B$205,2,FALSE)</f>
        <v>#N/A</v>
      </c>
      <c r="C34" s="39"/>
      <c r="D34" s="40">
        <f aca="true" t="shared" si="4" ref="D34:D53">C34*23.86</f>
        <v>0</v>
      </c>
      <c r="E34" s="41">
        <f aca="true" t="shared" si="5" ref="E34:E53">C34/2</f>
        <v>0</v>
      </c>
      <c r="F34" s="40">
        <f aca="true" t="shared" si="6" ref="F34:F53">E34*93.11</f>
        <v>0</v>
      </c>
      <c r="G34" s="42">
        <f aca="true" t="shared" si="7" ref="G34:G53">F34-D34</f>
        <v>0</v>
      </c>
    </row>
    <row r="35" spans="1:7" ht="13.5">
      <c r="A35" s="52"/>
      <c r="B35" s="25" t="e">
        <f>VLOOKUP(A35,'Codes procédure'!$A$2:$B$205,2,FALSE)</f>
        <v>#N/A</v>
      </c>
      <c r="C35" s="39"/>
      <c r="D35" s="40">
        <f t="shared" si="4"/>
        <v>0</v>
      </c>
      <c r="E35" s="41">
        <f t="shared" si="5"/>
        <v>0</v>
      </c>
      <c r="F35" s="40">
        <f t="shared" si="6"/>
        <v>0</v>
      </c>
      <c r="G35" s="42">
        <f t="shared" si="7"/>
        <v>0</v>
      </c>
    </row>
    <row r="36" spans="1:7" ht="13.5">
      <c r="A36" s="52"/>
      <c r="B36" s="25" t="e">
        <f>VLOOKUP(A36,'Codes procédure'!$A$2:$B$205,2,FALSE)</f>
        <v>#N/A</v>
      </c>
      <c r="C36" s="39"/>
      <c r="D36" s="40">
        <f t="shared" si="4"/>
        <v>0</v>
      </c>
      <c r="E36" s="41">
        <f t="shared" si="5"/>
        <v>0</v>
      </c>
      <c r="F36" s="40">
        <f t="shared" si="6"/>
        <v>0</v>
      </c>
      <c r="G36" s="42">
        <f t="shared" si="7"/>
        <v>0</v>
      </c>
    </row>
    <row r="37" spans="1:7" ht="13.5">
      <c r="A37" s="38"/>
      <c r="B37" s="25" t="e">
        <f>VLOOKUP(A37,'Codes procédure'!$A$2:$B$205,2,FALSE)</f>
        <v>#N/A</v>
      </c>
      <c r="C37" s="39"/>
      <c r="D37" s="40">
        <f t="shared" si="4"/>
        <v>0</v>
      </c>
      <c r="E37" s="41">
        <f t="shared" si="5"/>
        <v>0</v>
      </c>
      <c r="F37" s="40">
        <f t="shared" si="6"/>
        <v>0</v>
      </c>
      <c r="G37" s="42">
        <f t="shared" si="7"/>
        <v>0</v>
      </c>
    </row>
    <row r="38" spans="1:7" ht="13.5">
      <c r="A38" s="38"/>
      <c r="B38" s="25" t="e">
        <f>VLOOKUP(A38,'Codes procédure'!$A$2:$B$205,2,FALSE)</f>
        <v>#N/A</v>
      </c>
      <c r="C38" s="39"/>
      <c r="D38" s="40">
        <f t="shared" si="4"/>
        <v>0</v>
      </c>
      <c r="E38" s="41">
        <f t="shared" si="5"/>
        <v>0</v>
      </c>
      <c r="F38" s="40">
        <f t="shared" si="6"/>
        <v>0</v>
      </c>
      <c r="G38" s="42">
        <f t="shared" si="7"/>
        <v>0</v>
      </c>
    </row>
    <row r="39" spans="1:7" ht="13.5">
      <c r="A39" s="38"/>
      <c r="B39" s="25" t="e">
        <f>VLOOKUP(A39,'Codes procédure'!$A$2:$B$205,2,FALSE)</f>
        <v>#N/A</v>
      </c>
      <c r="C39" s="39"/>
      <c r="D39" s="40">
        <f t="shared" si="4"/>
        <v>0</v>
      </c>
      <c r="E39" s="41">
        <f t="shared" si="5"/>
        <v>0</v>
      </c>
      <c r="F39" s="40">
        <f t="shared" si="6"/>
        <v>0</v>
      </c>
      <c r="G39" s="42">
        <f t="shared" si="7"/>
        <v>0</v>
      </c>
    </row>
    <row r="40" spans="1:7" ht="13.5">
      <c r="A40" s="38"/>
      <c r="B40" s="25" t="e">
        <f>VLOOKUP(A40,'Codes procédure'!$A$2:$B$205,2,FALSE)</f>
        <v>#N/A</v>
      </c>
      <c r="C40" s="39"/>
      <c r="D40" s="40">
        <f t="shared" si="4"/>
        <v>0</v>
      </c>
      <c r="E40" s="41">
        <f t="shared" si="5"/>
        <v>0</v>
      </c>
      <c r="F40" s="40">
        <f t="shared" si="6"/>
        <v>0</v>
      </c>
      <c r="G40" s="42">
        <f t="shared" si="7"/>
        <v>0</v>
      </c>
    </row>
    <row r="41" spans="1:7" ht="13.5">
      <c r="A41" s="38"/>
      <c r="B41" s="25" t="e">
        <f>VLOOKUP(A41,'Codes procédure'!$A$2:$B$205,2,FALSE)</f>
        <v>#N/A</v>
      </c>
      <c r="C41" s="39"/>
      <c r="D41" s="40">
        <f t="shared" si="4"/>
        <v>0</v>
      </c>
      <c r="E41" s="41">
        <f t="shared" si="5"/>
        <v>0</v>
      </c>
      <c r="F41" s="40">
        <f t="shared" si="6"/>
        <v>0</v>
      </c>
      <c r="G41" s="42">
        <f t="shared" si="7"/>
        <v>0</v>
      </c>
    </row>
    <row r="42" spans="1:7" ht="13.5">
      <c r="A42" s="38"/>
      <c r="B42" s="25" t="e">
        <f>VLOOKUP(A42,'Codes procédure'!$A$2:$B$205,2,FALSE)</f>
        <v>#N/A</v>
      </c>
      <c r="C42" s="39"/>
      <c r="D42" s="40">
        <f t="shared" si="4"/>
        <v>0</v>
      </c>
      <c r="E42" s="41">
        <f t="shared" si="5"/>
        <v>0</v>
      </c>
      <c r="F42" s="40">
        <f t="shared" si="6"/>
        <v>0</v>
      </c>
      <c r="G42" s="42">
        <f t="shared" si="7"/>
        <v>0</v>
      </c>
    </row>
    <row r="43" spans="1:7" ht="13.5">
      <c r="A43" s="52"/>
      <c r="B43" s="25" t="e">
        <f>VLOOKUP(A43,'Codes procédure'!$A$2:$B$205,2,FALSE)</f>
        <v>#N/A</v>
      </c>
      <c r="C43" s="39"/>
      <c r="D43" s="40">
        <f t="shared" si="4"/>
        <v>0</v>
      </c>
      <c r="E43" s="41">
        <f t="shared" si="5"/>
        <v>0</v>
      </c>
      <c r="F43" s="40">
        <f t="shared" si="6"/>
        <v>0</v>
      </c>
      <c r="G43" s="42">
        <f t="shared" si="7"/>
        <v>0</v>
      </c>
    </row>
    <row r="44" spans="1:7" ht="13.5">
      <c r="A44" s="52"/>
      <c r="B44" s="25" t="e">
        <f>VLOOKUP(A44,'Codes procédure'!$A$2:$B$205,2,FALSE)</f>
        <v>#N/A</v>
      </c>
      <c r="C44" s="39"/>
      <c r="D44" s="40">
        <f t="shared" si="4"/>
        <v>0</v>
      </c>
      <c r="E44" s="41">
        <f t="shared" si="5"/>
        <v>0</v>
      </c>
      <c r="F44" s="40">
        <f t="shared" si="6"/>
        <v>0</v>
      </c>
      <c r="G44" s="42">
        <f t="shared" si="7"/>
        <v>0</v>
      </c>
    </row>
    <row r="45" spans="1:7" ht="13.5">
      <c r="A45" s="52"/>
      <c r="B45" s="25" t="e">
        <f>VLOOKUP(A45,'Codes procédure'!$A$2:$B$205,2,FALSE)</f>
        <v>#N/A</v>
      </c>
      <c r="C45" s="39"/>
      <c r="D45" s="40">
        <f t="shared" si="4"/>
        <v>0</v>
      </c>
      <c r="E45" s="41">
        <f t="shared" si="5"/>
        <v>0</v>
      </c>
      <c r="F45" s="40">
        <f t="shared" si="6"/>
        <v>0</v>
      </c>
      <c r="G45" s="42">
        <f t="shared" si="7"/>
        <v>0</v>
      </c>
    </row>
    <row r="46" spans="1:7" ht="13.5">
      <c r="A46" s="52"/>
      <c r="B46" s="25" t="e">
        <f>VLOOKUP(A46,'Codes procédure'!$A$2:$B$205,2,FALSE)</f>
        <v>#N/A</v>
      </c>
      <c r="C46" s="39"/>
      <c r="D46" s="40">
        <f t="shared" si="4"/>
        <v>0</v>
      </c>
      <c r="E46" s="41">
        <f t="shared" si="5"/>
        <v>0</v>
      </c>
      <c r="F46" s="40">
        <f t="shared" si="6"/>
        <v>0</v>
      </c>
      <c r="G46" s="42">
        <f t="shared" si="7"/>
        <v>0</v>
      </c>
    </row>
    <row r="47" spans="1:7" ht="13.5">
      <c r="A47" s="52"/>
      <c r="B47" s="25" t="e">
        <f>VLOOKUP(A47,'Codes procédure'!$A$2:$B$205,2,FALSE)</f>
        <v>#N/A</v>
      </c>
      <c r="C47" s="39"/>
      <c r="D47" s="40">
        <f t="shared" si="4"/>
        <v>0</v>
      </c>
      <c r="E47" s="41">
        <f t="shared" si="5"/>
        <v>0</v>
      </c>
      <c r="F47" s="40">
        <f t="shared" si="6"/>
        <v>0</v>
      </c>
      <c r="G47" s="42">
        <f t="shared" si="7"/>
        <v>0</v>
      </c>
    </row>
    <row r="48" spans="1:7" ht="13.5">
      <c r="A48" s="52"/>
      <c r="B48" s="25" t="e">
        <f>VLOOKUP(A48,'Codes procédure'!$A$2:$B$205,2,FALSE)</f>
        <v>#N/A</v>
      </c>
      <c r="C48" s="39"/>
      <c r="D48" s="40">
        <f t="shared" si="4"/>
        <v>0</v>
      </c>
      <c r="E48" s="41">
        <f t="shared" si="5"/>
        <v>0</v>
      </c>
      <c r="F48" s="40">
        <f t="shared" si="6"/>
        <v>0</v>
      </c>
      <c r="G48" s="42">
        <f t="shared" si="7"/>
        <v>0</v>
      </c>
    </row>
    <row r="49" spans="1:7" ht="13.5">
      <c r="A49" s="52"/>
      <c r="B49" s="25" t="e">
        <f>VLOOKUP(A49,'Codes procédure'!$A$2:$B$205,2,FALSE)</f>
        <v>#N/A</v>
      </c>
      <c r="C49" s="39"/>
      <c r="D49" s="40">
        <f t="shared" si="4"/>
        <v>0</v>
      </c>
      <c r="E49" s="41">
        <f t="shared" si="5"/>
        <v>0</v>
      </c>
      <c r="F49" s="40">
        <f t="shared" si="6"/>
        <v>0</v>
      </c>
      <c r="G49" s="42">
        <f t="shared" si="7"/>
        <v>0</v>
      </c>
    </row>
    <row r="50" spans="1:7" ht="13.5">
      <c r="A50" s="52"/>
      <c r="B50" s="25" t="e">
        <f>VLOOKUP(A50,'Codes procédure'!$A$2:$B$205,2,FALSE)</f>
        <v>#N/A</v>
      </c>
      <c r="C50" s="39"/>
      <c r="D50" s="40">
        <f t="shared" si="4"/>
        <v>0</v>
      </c>
      <c r="E50" s="41">
        <f t="shared" si="5"/>
        <v>0</v>
      </c>
      <c r="F50" s="40">
        <f t="shared" si="6"/>
        <v>0</v>
      </c>
      <c r="G50" s="42">
        <f t="shared" si="7"/>
        <v>0</v>
      </c>
    </row>
    <row r="51" spans="1:7" ht="13.5">
      <c r="A51" s="52"/>
      <c r="B51" s="25" t="e">
        <f>VLOOKUP(A51,'Codes procédure'!$A$2:$B$205,2,FALSE)</f>
        <v>#N/A</v>
      </c>
      <c r="C51" s="39"/>
      <c r="D51" s="40">
        <f t="shared" si="4"/>
        <v>0</v>
      </c>
      <c r="E51" s="41">
        <f t="shared" si="5"/>
        <v>0</v>
      </c>
      <c r="F51" s="40">
        <f t="shared" si="6"/>
        <v>0</v>
      </c>
      <c r="G51" s="42">
        <f t="shared" si="7"/>
        <v>0</v>
      </c>
    </row>
    <row r="52" spans="1:7" ht="13.5">
      <c r="A52" s="52"/>
      <c r="B52" s="25" t="e">
        <f>VLOOKUP(A52,'Codes procédure'!$A$2:$B$205,2,FALSE)</f>
        <v>#N/A</v>
      </c>
      <c r="C52" s="39"/>
      <c r="D52" s="40">
        <f t="shared" si="4"/>
        <v>0</v>
      </c>
      <c r="E52" s="41">
        <f t="shared" si="5"/>
        <v>0</v>
      </c>
      <c r="F52" s="40">
        <f t="shared" si="6"/>
        <v>0</v>
      </c>
      <c r="G52" s="42">
        <f t="shared" si="7"/>
        <v>0</v>
      </c>
    </row>
    <row r="53" spans="1:7" ht="13.5">
      <c r="A53" s="38"/>
      <c r="B53" s="25" t="e">
        <f>VLOOKUP(A53,'Codes procédure'!$A$2:$B$205,2,FALSE)</f>
        <v>#N/A</v>
      </c>
      <c r="C53" s="39"/>
      <c r="D53" s="40">
        <f t="shared" si="4"/>
        <v>0</v>
      </c>
      <c r="E53" s="41">
        <f t="shared" si="5"/>
        <v>0</v>
      </c>
      <c r="F53" s="40">
        <f t="shared" si="6"/>
        <v>0</v>
      </c>
      <c r="G53" s="42">
        <f t="shared" si="7"/>
        <v>0</v>
      </c>
    </row>
    <row r="54" spans="1:7" ht="15">
      <c r="A54" s="44"/>
      <c r="B54" s="26" t="s">
        <v>158</v>
      </c>
      <c r="C54" s="45">
        <f>SUM(C34:C53)</f>
        <v>0</v>
      </c>
      <c r="D54" s="46">
        <f>SUM(D34:D53)</f>
        <v>0</v>
      </c>
      <c r="E54" s="47">
        <f>SUM(E34:E53)</f>
        <v>0</v>
      </c>
      <c r="F54" s="46">
        <f>SUM(F34:F53)</f>
        <v>0</v>
      </c>
      <c r="G54" s="49">
        <f>SUM(G34:G53)</f>
        <v>0</v>
      </c>
    </row>
    <row r="55" spans="1:7" ht="13.5">
      <c r="A55" s="23"/>
      <c r="B55" s="23"/>
      <c r="C55" s="50"/>
      <c r="D55" s="23"/>
      <c r="E55" s="51"/>
      <c r="F55" s="23"/>
      <c r="G55" s="23"/>
    </row>
    <row r="56" spans="1:7" s="14" customFormat="1" ht="13.5">
      <c r="A56" s="61" t="s">
        <v>160</v>
      </c>
      <c r="B56" s="62"/>
      <c r="C56" s="62"/>
      <c r="D56" s="62"/>
      <c r="E56" s="62"/>
      <c r="F56" s="62"/>
      <c r="G56" s="62"/>
    </row>
    <row r="57" spans="1:7" s="14" customFormat="1" ht="13.5">
      <c r="A57" s="61" t="s">
        <v>161</v>
      </c>
      <c r="B57" s="62"/>
      <c r="C57" s="62"/>
      <c r="D57" s="62"/>
      <c r="E57" s="62"/>
      <c r="F57" s="62"/>
      <c r="G57" s="62"/>
    </row>
    <row r="58" spans="1:7" s="14" customFormat="1" ht="14.25">
      <c r="A58" s="61" t="s">
        <v>162</v>
      </c>
      <c r="B58" s="62"/>
      <c r="C58" s="62"/>
      <c r="D58" s="62"/>
      <c r="E58" s="62"/>
      <c r="F58" s="62"/>
      <c r="G58" s="62"/>
    </row>
    <row r="59" spans="1:7" s="14" customFormat="1" ht="13.5">
      <c r="A59" s="61" t="s">
        <v>163</v>
      </c>
      <c r="B59" s="62"/>
      <c r="C59" s="62"/>
      <c r="D59" s="62"/>
      <c r="E59" s="62"/>
      <c r="F59" s="62"/>
      <c r="G59" s="62"/>
    </row>
    <row r="60" spans="1:7" ht="13.5">
      <c r="A60" s="24"/>
      <c r="G60" s="24"/>
    </row>
    <row r="61" spans="1:7" s="14" customFormat="1" ht="16.5">
      <c r="A61" s="32" t="s">
        <v>206</v>
      </c>
      <c r="B61" s="24"/>
      <c r="C61" s="33"/>
      <c r="D61" s="34"/>
      <c r="E61" s="35"/>
      <c r="F61" s="24"/>
      <c r="G61" s="23"/>
    </row>
    <row r="62" spans="1:8" s="14" customFormat="1" ht="16.5">
      <c r="A62" s="16" t="s">
        <v>221</v>
      </c>
      <c r="B62" s="24"/>
      <c r="C62" s="15"/>
      <c r="D62" s="16"/>
      <c r="E62" s="30"/>
      <c r="H62" s="28"/>
    </row>
    <row r="63" spans="1:7" ht="82.5" customHeight="1">
      <c r="A63" s="18" t="s">
        <v>152</v>
      </c>
      <c r="B63" s="19" t="s">
        <v>153</v>
      </c>
      <c r="C63" s="19" t="s">
        <v>159</v>
      </c>
      <c r="D63" s="19" t="s">
        <v>154</v>
      </c>
      <c r="E63" s="31" t="s">
        <v>155</v>
      </c>
      <c r="F63" s="19" t="s">
        <v>156</v>
      </c>
      <c r="G63" s="20" t="s">
        <v>157</v>
      </c>
    </row>
    <row r="64" spans="1:7" ht="13.5">
      <c r="A64" s="38"/>
      <c r="B64" s="25" t="e">
        <f>VLOOKUP(A64,'Codes procédure'!$A$2:$B$205,2,FALSE)</f>
        <v>#N/A</v>
      </c>
      <c r="C64" s="39"/>
      <c r="D64" s="40">
        <f aca="true" t="shared" si="8" ref="D64:D83">C64*23.86</f>
        <v>0</v>
      </c>
      <c r="E64" s="41">
        <f>C64/2</f>
        <v>0</v>
      </c>
      <c r="F64" s="40">
        <f aca="true" t="shared" si="9" ref="F64:F83">E64*93.11</f>
        <v>0</v>
      </c>
      <c r="G64" s="42">
        <f>F64-D64</f>
        <v>0</v>
      </c>
    </row>
    <row r="65" spans="1:7" ht="13.5">
      <c r="A65" s="38"/>
      <c r="B65" s="25" t="e">
        <f>VLOOKUP(A65,'Codes procédure'!$A$2:$B$205,2,FALSE)</f>
        <v>#N/A</v>
      </c>
      <c r="C65" s="39"/>
      <c r="D65" s="40">
        <f t="shared" si="8"/>
        <v>0</v>
      </c>
      <c r="E65" s="41">
        <f>C65/2</f>
        <v>0</v>
      </c>
      <c r="F65" s="40">
        <f t="shared" si="9"/>
        <v>0</v>
      </c>
      <c r="G65" s="42">
        <f>F65-D65</f>
        <v>0</v>
      </c>
    </row>
    <row r="66" spans="1:7" ht="13.5">
      <c r="A66" s="38"/>
      <c r="B66" s="25" t="e">
        <f>VLOOKUP(A66,'Codes procédure'!$A$2:$B$205,2,FALSE)</f>
        <v>#N/A</v>
      </c>
      <c r="C66" s="39"/>
      <c r="D66" s="40">
        <f t="shared" si="8"/>
        <v>0</v>
      </c>
      <c r="E66" s="41">
        <f>C66/2</f>
        <v>0</v>
      </c>
      <c r="F66" s="40">
        <f t="shared" si="9"/>
        <v>0</v>
      </c>
      <c r="G66" s="42">
        <f>F66-D66</f>
        <v>0</v>
      </c>
    </row>
    <row r="67" spans="1:7" ht="13.5">
      <c r="A67" s="38"/>
      <c r="B67" s="25" t="e">
        <f>VLOOKUP(A67,'Codes procédure'!$A$2:$B$205,2,FALSE)</f>
        <v>#N/A</v>
      </c>
      <c r="C67" s="39"/>
      <c r="D67" s="40">
        <f t="shared" si="8"/>
        <v>0</v>
      </c>
      <c r="E67" s="41">
        <f aca="true" t="shared" si="10" ref="E67:E79">C67/2</f>
        <v>0</v>
      </c>
      <c r="F67" s="40">
        <f t="shared" si="9"/>
        <v>0</v>
      </c>
      <c r="G67" s="42">
        <f aca="true" t="shared" si="11" ref="G67:G79">F67-D67</f>
        <v>0</v>
      </c>
    </row>
    <row r="68" spans="1:7" ht="13.5">
      <c r="A68" s="38"/>
      <c r="B68" s="25" t="e">
        <f>VLOOKUP(A68,'Codes procédure'!$A$2:$B$205,2,FALSE)</f>
        <v>#N/A</v>
      </c>
      <c r="C68" s="39"/>
      <c r="D68" s="40">
        <f t="shared" si="8"/>
        <v>0</v>
      </c>
      <c r="E68" s="41">
        <f>C68/2</f>
        <v>0</v>
      </c>
      <c r="F68" s="40">
        <f t="shared" si="9"/>
        <v>0</v>
      </c>
      <c r="G68" s="42">
        <f>F68-D68</f>
        <v>0</v>
      </c>
    </row>
    <row r="69" spans="1:7" ht="13.5">
      <c r="A69" s="38"/>
      <c r="B69" s="25" t="e">
        <f>VLOOKUP(A69,'Codes procédure'!$A$2:$B$205,2,FALSE)</f>
        <v>#N/A</v>
      </c>
      <c r="C69" s="39"/>
      <c r="D69" s="40">
        <f t="shared" si="8"/>
        <v>0</v>
      </c>
      <c r="E69" s="41">
        <f>C69/2</f>
        <v>0</v>
      </c>
      <c r="F69" s="40">
        <f t="shared" si="9"/>
        <v>0</v>
      </c>
      <c r="G69" s="42">
        <f>F69-D69</f>
        <v>0</v>
      </c>
    </row>
    <row r="70" spans="1:7" ht="13.5">
      <c r="A70" s="38"/>
      <c r="B70" s="25" t="e">
        <f>VLOOKUP(A70,'Codes procédure'!$A$2:$B$205,2,FALSE)</f>
        <v>#N/A</v>
      </c>
      <c r="C70" s="39"/>
      <c r="D70" s="40">
        <f t="shared" si="8"/>
        <v>0</v>
      </c>
      <c r="E70" s="41">
        <f>C70/2</f>
        <v>0</v>
      </c>
      <c r="F70" s="40">
        <f t="shared" si="9"/>
        <v>0</v>
      </c>
      <c r="G70" s="42">
        <f>F70-D70</f>
        <v>0</v>
      </c>
    </row>
    <row r="71" spans="1:7" ht="13.5">
      <c r="A71" s="38"/>
      <c r="B71" s="25" t="e">
        <f>VLOOKUP(A71,'Codes procédure'!$A$2:$B$205,2,FALSE)</f>
        <v>#N/A</v>
      </c>
      <c r="C71" s="39"/>
      <c r="D71" s="40">
        <f t="shared" si="8"/>
        <v>0</v>
      </c>
      <c r="E71" s="41">
        <f>C71/2</f>
        <v>0</v>
      </c>
      <c r="F71" s="40">
        <f t="shared" si="9"/>
        <v>0</v>
      </c>
      <c r="G71" s="42">
        <f>F71-D71</f>
        <v>0</v>
      </c>
    </row>
    <row r="72" spans="1:7" ht="13.5">
      <c r="A72" s="38"/>
      <c r="B72" s="25" t="e">
        <f>VLOOKUP(A72,'Codes procédure'!$A$2:$B$205,2,FALSE)</f>
        <v>#N/A</v>
      </c>
      <c r="C72" s="39"/>
      <c r="D72" s="40">
        <f t="shared" si="8"/>
        <v>0</v>
      </c>
      <c r="E72" s="41">
        <f>C72/2</f>
        <v>0</v>
      </c>
      <c r="F72" s="40">
        <f t="shared" si="9"/>
        <v>0</v>
      </c>
      <c r="G72" s="42">
        <f>F72-D72</f>
        <v>0</v>
      </c>
    </row>
    <row r="73" spans="1:7" ht="13.5">
      <c r="A73" s="38"/>
      <c r="B73" s="25" t="e">
        <f>VLOOKUP(A73,'Codes procédure'!$A$2:$B$205,2,FALSE)</f>
        <v>#N/A</v>
      </c>
      <c r="C73" s="39"/>
      <c r="D73" s="40">
        <f t="shared" si="8"/>
        <v>0</v>
      </c>
      <c r="E73" s="41">
        <f t="shared" si="10"/>
        <v>0</v>
      </c>
      <c r="F73" s="40">
        <f t="shared" si="9"/>
        <v>0</v>
      </c>
      <c r="G73" s="42">
        <f t="shared" si="11"/>
        <v>0</v>
      </c>
    </row>
    <row r="74" spans="1:7" ht="13.5">
      <c r="A74" s="38"/>
      <c r="B74" s="25" t="e">
        <f>VLOOKUP(A74,'Codes procédure'!$A$2:$B$205,2,FALSE)</f>
        <v>#N/A</v>
      </c>
      <c r="C74" s="39"/>
      <c r="D74" s="40">
        <f t="shared" si="8"/>
        <v>0</v>
      </c>
      <c r="E74" s="41">
        <f t="shared" si="10"/>
        <v>0</v>
      </c>
      <c r="F74" s="40">
        <f t="shared" si="9"/>
        <v>0</v>
      </c>
      <c r="G74" s="42">
        <f t="shared" si="11"/>
        <v>0</v>
      </c>
    </row>
    <row r="75" spans="1:7" ht="13.5">
      <c r="A75" s="38"/>
      <c r="B75" s="25" t="e">
        <f>VLOOKUP(A75,'Codes procédure'!$A$2:$B$205,2,FALSE)</f>
        <v>#N/A</v>
      </c>
      <c r="C75" s="39"/>
      <c r="D75" s="40">
        <f t="shared" si="8"/>
        <v>0</v>
      </c>
      <c r="E75" s="41">
        <f t="shared" si="10"/>
        <v>0</v>
      </c>
      <c r="F75" s="40">
        <f t="shared" si="9"/>
        <v>0</v>
      </c>
      <c r="G75" s="42">
        <f t="shared" si="11"/>
        <v>0</v>
      </c>
    </row>
    <row r="76" spans="1:7" ht="13.5">
      <c r="A76" s="38"/>
      <c r="B76" s="25" t="e">
        <f>VLOOKUP(A76,'Codes procédure'!$A$2:$B$205,2,FALSE)</f>
        <v>#N/A</v>
      </c>
      <c r="C76" s="39"/>
      <c r="D76" s="40">
        <f t="shared" si="8"/>
        <v>0</v>
      </c>
      <c r="E76" s="41">
        <f t="shared" si="10"/>
        <v>0</v>
      </c>
      <c r="F76" s="40">
        <f t="shared" si="9"/>
        <v>0</v>
      </c>
      <c r="G76" s="42">
        <f t="shared" si="11"/>
        <v>0</v>
      </c>
    </row>
    <row r="77" spans="1:7" ht="13.5">
      <c r="A77" s="38"/>
      <c r="B77" s="25" t="e">
        <f>VLOOKUP(A77,'Codes procédure'!$A$2:$B$205,2,FALSE)</f>
        <v>#N/A</v>
      </c>
      <c r="C77" s="39"/>
      <c r="D77" s="40">
        <f t="shared" si="8"/>
        <v>0</v>
      </c>
      <c r="E77" s="41">
        <f t="shared" si="10"/>
        <v>0</v>
      </c>
      <c r="F77" s="40">
        <f t="shared" si="9"/>
        <v>0</v>
      </c>
      <c r="G77" s="42">
        <f t="shared" si="11"/>
        <v>0</v>
      </c>
    </row>
    <row r="78" spans="1:7" ht="13.5">
      <c r="A78" s="38"/>
      <c r="B78" s="25" t="e">
        <f>VLOOKUP(A78,'Codes procédure'!$A$2:$B$205,2,FALSE)</f>
        <v>#N/A</v>
      </c>
      <c r="C78" s="39"/>
      <c r="D78" s="40">
        <f t="shared" si="8"/>
        <v>0</v>
      </c>
      <c r="E78" s="41">
        <f t="shared" si="10"/>
        <v>0</v>
      </c>
      <c r="F78" s="40">
        <f t="shared" si="9"/>
        <v>0</v>
      </c>
      <c r="G78" s="42">
        <f t="shared" si="11"/>
        <v>0</v>
      </c>
    </row>
    <row r="79" spans="1:7" ht="13.5">
      <c r="A79" s="38"/>
      <c r="B79" s="25" t="e">
        <f>VLOOKUP(A79,'Codes procédure'!$A$2:$B$205,2,FALSE)</f>
        <v>#N/A</v>
      </c>
      <c r="C79" s="39"/>
      <c r="D79" s="40">
        <f t="shared" si="8"/>
        <v>0</v>
      </c>
      <c r="E79" s="41">
        <f t="shared" si="10"/>
        <v>0</v>
      </c>
      <c r="F79" s="40">
        <f t="shared" si="9"/>
        <v>0</v>
      </c>
      <c r="G79" s="42">
        <f t="shared" si="11"/>
        <v>0</v>
      </c>
    </row>
    <row r="80" spans="1:7" ht="13.5">
      <c r="A80" s="38"/>
      <c r="B80" s="25" t="e">
        <f>VLOOKUP(A80,'Codes procédure'!$A$2:$B$205,2,FALSE)</f>
        <v>#N/A</v>
      </c>
      <c r="C80" s="39"/>
      <c r="D80" s="40">
        <f t="shared" si="8"/>
        <v>0</v>
      </c>
      <c r="E80" s="41">
        <f>C80/2</f>
        <v>0</v>
      </c>
      <c r="F80" s="40">
        <f t="shared" si="9"/>
        <v>0</v>
      </c>
      <c r="G80" s="42">
        <f>F80-D80</f>
        <v>0</v>
      </c>
    </row>
    <row r="81" spans="1:7" ht="13.5">
      <c r="A81" s="38"/>
      <c r="B81" s="25" t="e">
        <f>VLOOKUP(A81,'Codes procédure'!$A$2:$B$205,2,FALSE)</f>
        <v>#N/A</v>
      </c>
      <c r="C81" s="39"/>
      <c r="D81" s="40">
        <f t="shared" si="8"/>
        <v>0</v>
      </c>
      <c r="E81" s="41">
        <f>C81/2</f>
        <v>0</v>
      </c>
      <c r="F81" s="40">
        <f t="shared" si="9"/>
        <v>0</v>
      </c>
      <c r="G81" s="42">
        <f>F81-D81</f>
        <v>0</v>
      </c>
    </row>
    <row r="82" spans="1:7" ht="13.5">
      <c r="A82" s="38"/>
      <c r="B82" s="25" t="e">
        <f>VLOOKUP(A82,'Codes procédure'!$A$2:$B$205,2,FALSE)</f>
        <v>#N/A</v>
      </c>
      <c r="C82" s="39"/>
      <c r="D82" s="40">
        <f t="shared" si="8"/>
        <v>0</v>
      </c>
      <c r="E82" s="41">
        <f>C82/2</f>
        <v>0</v>
      </c>
      <c r="F82" s="40">
        <f t="shared" si="9"/>
        <v>0</v>
      </c>
      <c r="G82" s="42">
        <f>F82-D82</f>
        <v>0</v>
      </c>
    </row>
    <row r="83" spans="1:7" ht="13.5">
      <c r="A83" s="38"/>
      <c r="B83" s="25" t="e">
        <f>VLOOKUP(A83,'Codes procédure'!$A$2:$B$205,2,FALSE)</f>
        <v>#N/A</v>
      </c>
      <c r="C83" s="39"/>
      <c r="D83" s="40">
        <f t="shared" si="8"/>
        <v>0</v>
      </c>
      <c r="E83" s="41">
        <f>C83/2</f>
        <v>0</v>
      </c>
      <c r="F83" s="40">
        <f t="shared" si="9"/>
        <v>0</v>
      </c>
      <c r="G83" s="42">
        <f>F83-D83</f>
        <v>0</v>
      </c>
    </row>
    <row r="84" spans="1:7" ht="15">
      <c r="A84" s="44"/>
      <c r="B84" s="26" t="s">
        <v>158</v>
      </c>
      <c r="C84" s="45">
        <f>SUM(C64:C83)</f>
        <v>0</v>
      </c>
      <c r="D84" s="46">
        <f>SUM(D64:D83)</f>
        <v>0</v>
      </c>
      <c r="E84" s="47">
        <f>SUM(E64:E83)</f>
        <v>0</v>
      </c>
      <c r="F84" s="46">
        <f>SUM(F64:F83)</f>
        <v>0</v>
      </c>
      <c r="G84" s="49">
        <f>SUM(G64:G83)</f>
        <v>0</v>
      </c>
    </row>
    <row r="85" spans="1:7" ht="13.5">
      <c r="A85" s="23"/>
      <c r="B85" s="23"/>
      <c r="C85" s="50"/>
      <c r="D85" s="23"/>
      <c r="E85" s="51"/>
      <c r="F85" s="23"/>
      <c r="G85" s="23"/>
    </row>
    <row r="86" spans="1:7" s="14" customFormat="1" ht="13.5">
      <c r="A86" s="61" t="s">
        <v>160</v>
      </c>
      <c r="B86" s="62"/>
      <c r="C86" s="62"/>
      <c r="D86" s="62"/>
      <c r="E86" s="62"/>
      <c r="F86" s="62"/>
      <c r="G86" s="62"/>
    </row>
    <row r="87" spans="1:7" s="14" customFormat="1" ht="13.5">
      <c r="A87" s="61" t="s">
        <v>161</v>
      </c>
      <c r="B87" s="62"/>
      <c r="C87" s="62"/>
      <c r="D87" s="62"/>
      <c r="E87" s="62"/>
      <c r="F87" s="62"/>
      <c r="G87" s="62"/>
    </row>
    <row r="88" spans="1:7" s="14" customFormat="1" ht="14.25">
      <c r="A88" s="61" t="s">
        <v>162</v>
      </c>
      <c r="B88" s="62"/>
      <c r="C88" s="62"/>
      <c r="D88" s="62"/>
      <c r="E88" s="62"/>
      <c r="F88" s="62"/>
      <c r="G88" s="62"/>
    </row>
    <row r="89" spans="1:7" s="14" customFormat="1" ht="13.5">
      <c r="A89" s="61" t="s">
        <v>163</v>
      </c>
      <c r="B89" s="62"/>
      <c r="C89" s="62"/>
      <c r="D89" s="62"/>
      <c r="E89" s="62"/>
      <c r="F89" s="62"/>
      <c r="G89" s="62"/>
    </row>
    <row r="90" spans="1:7" ht="13.5">
      <c r="A90" s="24"/>
      <c r="G90" s="24"/>
    </row>
  </sheetData>
  <autoFilter ref="A1:G90"/>
  <mergeCells count="12">
    <mergeCell ref="A56:G56"/>
    <mergeCell ref="A57:G57"/>
    <mergeCell ref="A58:G58"/>
    <mergeCell ref="A26:G26"/>
    <mergeCell ref="A27:G27"/>
    <mergeCell ref="A28:G28"/>
    <mergeCell ref="A29:G29"/>
    <mergeCell ref="A89:G89"/>
    <mergeCell ref="A59:G59"/>
    <mergeCell ref="A86:G86"/>
    <mergeCell ref="A87:G87"/>
    <mergeCell ref="A88:G88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rowBreaks count="2" manualBreakCount="2">
    <brk id="30" max="255" man="1"/>
    <brk id="6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H93"/>
  <sheetViews>
    <sheetView workbookViewId="0" topLeftCell="A1">
      <selection activeCell="A4" sqref="A4"/>
    </sheetView>
  </sheetViews>
  <sheetFormatPr defaultColWidth="11.421875" defaultRowHeight="12.75"/>
  <cols>
    <col min="1" max="1" width="8.8515625" style="53" customWidth="1"/>
    <col min="2" max="2" width="56.7109375" style="24" customWidth="1"/>
    <col min="3" max="3" width="7.00390625" style="33" customWidth="1"/>
    <col min="4" max="4" width="11.8515625" style="24" customWidth="1"/>
    <col min="5" max="5" width="11.28125" style="35" customWidth="1"/>
    <col min="6" max="6" width="9.421875" style="24" customWidth="1"/>
    <col min="7" max="7" width="10.00390625" style="23" customWidth="1"/>
    <col min="8" max="8" width="11.140625" style="36" customWidth="1"/>
    <col min="9" max="16384" width="11.421875" style="24" customWidth="1"/>
  </cols>
  <sheetData>
    <row r="1" spans="1:4" ht="16.5">
      <c r="A1" s="32" t="s">
        <v>165</v>
      </c>
      <c r="D1" s="34"/>
    </row>
    <row r="2" spans="1:8" s="14" customFormat="1" ht="16.5">
      <c r="A2" s="16" t="s">
        <v>221</v>
      </c>
      <c r="B2" s="24"/>
      <c r="C2" s="15"/>
      <c r="D2" s="16"/>
      <c r="E2" s="30"/>
      <c r="H2" s="28"/>
    </row>
    <row r="3" spans="1:8" ht="82.5" customHeight="1">
      <c r="A3" s="18" t="s">
        <v>152</v>
      </c>
      <c r="B3" s="19" t="s">
        <v>153</v>
      </c>
      <c r="C3" s="19" t="s">
        <v>159</v>
      </c>
      <c r="D3" s="19" t="s">
        <v>154</v>
      </c>
      <c r="E3" s="31" t="s">
        <v>155</v>
      </c>
      <c r="F3" s="19" t="s">
        <v>156</v>
      </c>
      <c r="G3" s="20" t="s">
        <v>157</v>
      </c>
      <c r="H3" s="27" t="s">
        <v>222</v>
      </c>
    </row>
    <row r="4" spans="1:8" ht="13.5">
      <c r="A4" s="38"/>
      <c r="B4" s="25" t="e">
        <f>VLOOKUP(A4,'Codes procédure'!$A$2:$B$205,2,FALSE)</f>
        <v>#N/A</v>
      </c>
      <c r="C4" s="39"/>
      <c r="D4" s="40">
        <f aca="true" t="shared" si="0" ref="D4:D23">C4*23.86</f>
        <v>0</v>
      </c>
      <c r="E4" s="41">
        <f aca="true" t="shared" si="1" ref="E4:E23">C4/2</f>
        <v>0</v>
      </c>
      <c r="F4" s="40">
        <f aca="true" t="shared" si="2" ref="F4:F23">E4*93.11</f>
        <v>0</v>
      </c>
      <c r="G4" s="42">
        <f aca="true" t="shared" si="3" ref="G4:G23">F4-D4</f>
        <v>0</v>
      </c>
      <c r="H4" s="43">
        <f aca="true" t="shared" si="4" ref="H4:H23">E4*38</f>
        <v>0</v>
      </c>
    </row>
    <row r="5" spans="1:8" ht="13.5">
      <c r="A5" s="38"/>
      <c r="B5" s="25" t="e">
        <f>VLOOKUP(A5,'Codes procédure'!$A$2:$B$205,2,FALSE)</f>
        <v>#N/A</v>
      </c>
      <c r="C5" s="39"/>
      <c r="D5" s="40">
        <f t="shared" si="0"/>
        <v>0</v>
      </c>
      <c r="E5" s="41">
        <f t="shared" si="1"/>
        <v>0</v>
      </c>
      <c r="F5" s="40">
        <f t="shared" si="2"/>
        <v>0</v>
      </c>
      <c r="G5" s="42">
        <f t="shared" si="3"/>
        <v>0</v>
      </c>
      <c r="H5" s="43">
        <f t="shared" si="4"/>
        <v>0</v>
      </c>
    </row>
    <row r="6" spans="1:8" ht="13.5">
      <c r="A6" s="38"/>
      <c r="B6" s="25" t="e">
        <f>VLOOKUP(A6,'Codes procédure'!$A$2:$B$205,2,FALSE)</f>
        <v>#N/A</v>
      </c>
      <c r="C6" s="39"/>
      <c r="D6" s="40">
        <f t="shared" si="0"/>
        <v>0</v>
      </c>
      <c r="E6" s="41">
        <f t="shared" si="1"/>
        <v>0</v>
      </c>
      <c r="F6" s="40">
        <f t="shared" si="2"/>
        <v>0</v>
      </c>
      <c r="G6" s="42">
        <f t="shared" si="3"/>
        <v>0</v>
      </c>
      <c r="H6" s="43">
        <f t="shared" si="4"/>
        <v>0</v>
      </c>
    </row>
    <row r="7" spans="1:8" ht="13.5">
      <c r="A7" s="38"/>
      <c r="B7" s="25" t="e">
        <f>VLOOKUP(A7,'Codes procédure'!$A$2:$B$205,2,FALSE)</f>
        <v>#N/A</v>
      </c>
      <c r="C7" s="39"/>
      <c r="D7" s="40">
        <f t="shared" si="0"/>
        <v>0</v>
      </c>
      <c r="E7" s="41">
        <f>C7/2</f>
        <v>0</v>
      </c>
      <c r="F7" s="40">
        <f t="shared" si="2"/>
        <v>0</v>
      </c>
      <c r="G7" s="42">
        <f>F7-D7</f>
        <v>0</v>
      </c>
      <c r="H7" s="43">
        <f>E7*38</f>
        <v>0</v>
      </c>
    </row>
    <row r="8" spans="1:8" ht="13.5">
      <c r="A8" s="38"/>
      <c r="B8" s="25" t="e">
        <f>VLOOKUP(A8,'Codes procédure'!$A$2:$B$205,2,FALSE)</f>
        <v>#N/A</v>
      </c>
      <c r="C8" s="39"/>
      <c r="D8" s="40">
        <f t="shared" si="0"/>
        <v>0</v>
      </c>
      <c r="E8" s="41">
        <f>C8/2</f>
        <v>0</v>
      </c>
      <c r="F8" s="40">
        <f t="shared" si="2"/>
        <v>0</v>
      </c>
      <c r="G8" s="42">
        <f>F8-D8</f>
        <v>0</v>
      </c>
      <c r="H8" s="43">
        <f>E8*38</f>
        <v>0</v>
      </c>
    </row>
    <row r="9" spans="1:8" ht="13.5">
      <c r="A9" s="38"/>
      <c r="B9" s="25" t="e">
        <f>VLOOKUP(A9,'Codes procédure'!$A$2:$B$205,2,FALSE)</f>
        <v>#N/A</v>
      </c>
      <c r="C9" s="39"/>
      <c r="D9" s="40">
        <f t="shared" si="0"/>
        <v>0</v>
      </c>
      <c r="E9" s="41">
        <f t="shared" si="1"/>
        <v>0</v>
      </c>
      <c r="F9" s="40">
        <f t="shared" si="2"/>
        <v>0</v>
      </c>
      <c r="G9" s="42">
        <f t="shared" si="3"/>
        <v>0</v>
      </c>
      <c r="H9" s="43">
        <f t="shared" si="4"/>
        <v>0</v>
      </c>
    </row>
    <row r="10" spans="1:8" ht="13.5">
      <c r="A10" s="38"/>
      <c r="B10" s="25" t="e">
        <f>VLOOKUP(A10,'Codes procédure'!$A$2:$B$205,2,FALSE)</f>
        <v>#N/A</v>
      </c>
      <c r="C10" s="39"/>
      <c r="D10" s="40">
        <f t="shared" si="0"/>
        <v>0</v>
      </c>
      <c r="E10" s="41">
        <f t="shared" si="1"/>
        <v>0</v>
      </c>
      <c r="F10" s="40">
        <f t="shared" si="2"/>
        <v>0</v>
      </c>
      <c r="G10" s="42">
        <f t="shared" si="3"/>
        <v>0</v>
      </c>
      <c r="H10" s="43">
        <f t="shared" si="4"/>
        <v>0</v>
      </c>
    </row>
    <row r="11" spans="1:8" ht="13.5">
      <c r="A11" s="38"/>
      <c r="B11" s="25" t="e">
        <f>VLOOKUP(A11,'Codes procédure'!$A$2:$B$205,2,FALSE)</f>
        <v>#N/A</v>
      </c>
      <c r="C11" s="39"/>
      <c r="D11" s="40">
        <f t="shared" si="0"/>
        <v>0</v>
      </c>
      <c r="E11" s="41">
        <f t="shared" si="1"/>
        <v>0</v>
      </c>
      <c r="F11" s="40">
        <f t="shared" si="2"/>
        <v>0</v>
      </c>
      <c r="G11" s="42">
        <f t="shared" si="3"/>
        <v>0</v>
      </c>
      <c r="H11" s="43">
        <f t="shared" si="4"/>
        <v>0</v>
      </c>
    </row>
    <row r="12" spans="1:8" ht="13.5">
      <c r="A12" s="38"/>
      <c r="B12" s="25" t="e">
        <f>VLOOKUP(A12,'Codes procédure'!$A$2:$B$205,2,FALSE)</f>
        <v>#N/A</v>
      </c>
      <c r="C12" s="39"/>
      <c r="D12" s="40">
        <f t="shared" si="0"/>
        <v>0</v>
      </c>
      <c r="E12" s="41">
        <f t="shared" si="1"/>
        <v>0</v>
      </c>
      <c r="F12" s="40">
        <f t="shared" si="2"/>
        <v>0</v>
      </c>
      <c r="G12" s="42">
        <f t="shared" si="3"/>
        <v>0</v>
      </c>
      <c r="H12" s="43">
        <f t="shared" si="4"/>
        <v>0</v>
      </c>
    </row>
    <row r="13" spans="1:8" ht="13.5">
      <c r="A13" s="38"/>
      <c r="B13" s="25" t="e">
        <f>VLOOKUP(A13,'Codes procédure'!$A$2:$B$205,2,FALSE)</f>
        <v>#N/A</v>
      </c>
      <c r="C13" s="39"/>
      <c r="D13" s="40">
        <f t="shared" si="0"/>
        <v>0</v>
      </c>
      <c r="E13" s="41">
        <f t="shared" si="1"/>
        <v>0</v>
      </c>
      <c r="F13" s="40">
        <f t="shared" si="2"/>
        <v>0</v>
      </c>
      <c r="G13" s="42">
        <f t="shared" si="3"/>
        <v>0</v>
      </c>
      <c r="H13" s="43">
        <f t="shared" si="4"/>
        <v>0</v>
      </c>
    </row>
    <row r="14" spans="1:8" ht="13.5">
      <c r="A14" s="38"/>
      <c r="B14" s="25" t="e">
        <f>VLOOKUP(A14,'Codes procédure'!$A$2:$B$205,2,FALSE)</f>
        <v>#N/A</v>
      </c>
      <c r="C14" s="39"/>
      <c r="D14" s="40">
        <f t="shared" si="0"/>
        <v>0</v>
      </c>
      <c r="E14" s="41">
        <f t="shared" si="1"/>
        <v>0</v>
      </c>
      <c r="F14" s="40">
        <f t="shared" si="2"/>
        <v>0</v>
      </c>
      <c r="G14" s="42">
        <f t="shared" si="3"/>
        <v>0</v>
      </c>
      <c r="H14" s="43">
        <f t="shared" si="4"/>
        <v>0</v>
      </c>
    </row>
    <row r="15" spans="1:8" ht="13.5">
      <c r="A15" s="38"/>
      <c r="B15" s="25" t="e">
        <f>VLOOKUP(A15,'Codes procédure'!$A$2:$B$205,2,FALSE)</f>
        <v>#N/A</v>
      </c>
      <c r="C15" s="39"/>
      <c r="D15" s="40">
        <f t="shared" si="0"/>
        <v>0</v>
      </c>
      <c r="E15" s="41">
        <f t="shared" si="1"/>
        <v>0</v>
      </c>
      <c r="F15" s="40">
        <f t="shared" si="2"/>
        <v>0</v>
      </c>
      <c r="G15" s="42">
        <f t="shared" si="3"/>
        <v>0</v>
      </c>
      <c r="H15" s="43">
        <f t="shared" si="4"/>
        <v>0</v>
      </c>
    </row>
    <row r="16" spans="1:8" ht="13.5">
      <c r="A16" s="38"/>
      <c r="B16" s="25" t="e">
        <f>VLOOKUP(A16,'Codes procédure'!$A$2:$B$205,2,FALSE)</f>
        <v>#N/A</v>
      </c>
      <c r="C16" s="39"/>
      <c r="D16" s="40">
        <f t="shared" si="0"/>
        <v>0</v>
      </c>
      <c r="E16" s="41">
        <f t="shared" si="1"/>
        <v>0</v>
      </c>
      <c r="F16" s="40">
        <f t="shared" si="2"/>
        <v>0</v>
      </c>
      <c r="G16" s="42">
        <f t="shared" si="3"/>
        <v>0</v>
      </c>
      <c r="H16" s="43">
        <f t="shared" si="4"/>
        <v>0</v>
      </c>
    </row>
    <row r="17" spans="1:8" ht="13.5">
      <c r="A17" s="38"/>
      <c r="B17" s="25" t="e">
        <f>VLOOKUP(A17,'Codes procédure'!$A$2:$B$205,2,FALSE)</f>
        <v>#N/A</v>
      </c>
      <c r="C17" s="39"/>
      <c r="D17" s="40">
        <f t="shared" si="0"/>
        <v>0</v>
      </c>
      <c r="E17" s="41">
        <f t="shared" si="1"/>
        <v>0</v>
      </c>
      <c r="F17" s="40">
        <f t="shared" si="2"/>
        <v>0</v>
      </c>
      <c r="G17" s="42">
        <f t="shared" si="3"/>
        <v>0</v>
      </c>
      <c r="H17" s="43">
        <f t="shared" si="4"/>
        <v>0</v>
      </c>
    </row>
    <row r="18" spans="1:8" ht="13.5">
      <c r="A18" s="38"/>
      <c r="B18" s="25" t="e">
        <f>VLOOKUP(A18,'Codes procédure'!$A$2:$B$205,2,FALSE)</f>
        <v>#N/A</v>
      </c>
      <c r="C18" s="39"/>
      <c r="D18" s="40">
        <f t="shared" si="0"/>
        <v>0</v>
      </c>
      <c r="E18" s="41">
        <f t="shared" si="1"/>
        <v>0</v>
      </c>
      <c r="F18" s="40">
        <f t="shared" si="2"/>
        <v>0</v>
      </c>
      <c r="G18" s="42">
        <f t="shared" si="3"/>
        <v>0</v>
      </c>
      <c r="H18" s="43">
        <f t="shared" si="4"/>
        <v>0</v>
      </c>
    </row>
    <row r="19" spans="1:8" ht="13.5">
      <c r="A19" s="38"/>
      <c r="B19" s="25" t="e">
        <f>VLOOKUP(A19,'Codes procédure'!$A$2:$B$205,2,FALSE)</f>
        <v>#N/A</v>
      </c>
      <c r="C19" s="39"/>
      <c r="D19" s="40">
        <f t="shared" si="0"/>
        <v>0</v>
      </c>
      <c r="E19" s="41">
        <f t="shared" si="1"/>
        <v>0</v>
      </c>
      <c r="F19" s="40">
        <f t="shared" si="2"/>
        <v>0</v>
      </c>
      <c r="G19" s="42">
        <f t="shared" si="3"/>
        <v>0</v>
      </c>
      <c r="H19" s="43">
        <f t="shared" si="4"/>
        <v>0</v>
      </c>
    </row>
    <row r="20" spans="1:8" ht="13.5">
      <c r="A20" s="38"/>
      <c r="B20" s="25" t="e">
        <f>VLOOKUP(A20,'Codes procédure'!$A$2:$B$205,2,FALSE)</f>
        <v>#N/A</v>
      </c>
      <c r="C20" s="39"/>
      <c r="D20" s="40">
        <f t="shared" si="0"/>
        <v>0</v>
      </c>
      <c r="E20" s="41">
        <f t="shared" si="1"/>
        <v>0</v>
      </c>
      <c r="F20" s="40">
        <f t="shared" si="2"/>
        <v>0</v>
      </c>
      <c r="G20" s="42">
        <f t="shared" si="3"/>
        <v>0</v>
      </c>
      <c r="H20" s="43">
        <f t="shared" si="4"/>
        <v>0</v>
      </c>
    </row>
    <row r="21" spans="1:8" ht="13.5">
      <c r="A21" s="38"/>
      <c r="B21" s="25" t="e">
        <f>VLOOKUP(A21,'Codes procédure'!$A$2:$B$205,2,FALSE)</f>
        <v>#N/A</v>
      </c>
      <c r="C21" s="39"/>
      <c r="D21" s="40">
        <f t="shared" si="0"/>
        <v>0</v>
      </c>
      <c r="E21" s="41">
        <f t="shared" si="1"/>
        <v>0</v>
      </c>
      <c r="F21" s="40">
        <f t="shared" si="2"/>
        <v>0</v>
      </c>
      <c r="G21" s="42">
        <f t="shared" si="3"/>
        <v>0</v>
      </c>
      <c r="H21" s="43">
        <f t="shared" si="4"/>
        <v>0</v>
      </c>
    </row>
    <row r="22" spans="1:8" ht="13.5">
      <c r="A22" s="38"/>
      <c r="B22" s="25" t="e">
        <f>VLOOKUP(A22,'Codes procédure'!$A$2:$B$205,2,FALSE)</f>
        <v>#N/A</v>
      </c>
      <c r="C22" s="39"/>
      <c r="D22" s="40">
        <f t="shared" si="0"/>
        <v>0</v>
      </c>
      <c r="E22" s="41">
        <f t="shared" si="1"/>
        <v>0</v>
      </c>
      <c r="F22" s="40">
        <f t="shared" si="2"/>
        <v>0</v>
      </c>
      <c r="G22" s="42">
        <f t="shared" si="3"/>
        <v>0</v>
      </c>
      <c r="H22" s="43">
        <f t="shared" si="4"/>
        <v>0</v>
      </c>
    </row>
    <row r="23" spans="1:8" ht="13.5">
      <c r="A23" s="38"/>
      <c r="B23" s="25" t="e">
        <f>VLOOKUP(A23,'Codes procédure'!$A$2:$B$205,2,FALSE)</f>
        <v>#N/A</v>
      </c>
      <c r="C23" s="39"/>
      <c r="D23" s="40">
        <f t="shared" si="0"/>
        <v>0</v>
      </c>
      <c r="E23" s="41">
        <f t="shared" si="1"/>
        <v>0</v>
      </c>
      <c r="F23" s="40">
        <f t="shared" si="2"/>
        <v>0</v>
      </c>
      <c r="G23" s="42">
        <f t="shared" si="3"/>
        <v>0</v>
      </c>
      <c r="H23" s="43">
        <f t="shared" si="4"/>
        <v>0</v>
      </c>
    </row>
    <row r="24" spans="1:8" ht="15">
      <c r="A24" s="44"/>
      <c r="B24" s="26" t="s">
        <v>158</v>
      </c>
      <c r="C24" s="45">
        <f aca="true" t="shared" si="5" ref="C24:H24">SUM(C4:C23)</f>
        <v>0</v>
      </c>
      <c r="D24" s="46">
        <f t="shared" si="5"/>
        <v>0</v>
      </c>
      <c r="E24" s="47">
        <f t="shared" si="5"/>
        <v>0</v>
      </c>
      <c r="F24" s="46">
        <f t="shared" si="5"/>
        <v>0</v>
      </c>
      <c r="G24" s="48">
        <f t="shared" si="5"/>
        <v>0</v>
      </c>
      <c r="H24" s="49">
        <f t="shared" si="5"/>
        <v>0</v>
      </c>
    </row>
    <row r="25" spans="1:8" ht="13.5">
      <c r="A25" s="23"/>
      <c r="B25" s="23"/>
      <c r="C25" s="50"/>
      <c r="D25" s="23"/>
      <c r="E25" s="51"/>
      <c r="F25" s="23"/>
      <c r="H25" s="25"/>
    </row>
    <row r="26" spans="1:8" s="14" customFormat="1" ht="13.5">
      <c r="A26" s="61" t="s">
        <v>160</v>
      </c>
      <c r="B26" s="62"/>
      <c r="C26" s="62"/>
      <c r="D26" s="62"/>
      <c r="E26" s="62"/>
      <c r="F26" s="62"/>
      <c r="G26" s="62"/>
      <c r="H26" s="17"/>
    </row>
    <row r="27" spans="1:8" s="14" customFormat="1" ht="13.5">
      <c r="A27" s="61" t="s">
        <v>161</v>
      </c>
      <c r="B27" s="62"/>
      <c r="C27" s="62"/>
      <c r="D27" s="62"/>
      <c r="E27" s="62"/>
      <c r="F27" s="62"/>
      <c r="G27" s="62"/>
      <c r="H27" s="17"/>
    </row>
    <row r="28" spans="1:8" s="14" customFormat="1" ht="14.25">
      <c r="A28" s="61" t="s">
        <v>162</v>
      </c>
      <c r="B28" s="62"/>
      <c r="C28" s="62"/>
      <c r="D28" s="62"/>
      <c r="E28" s="62"/>
      <c r="F28" s="62"/>
      <c r="G28" s="62"/>
      <c r="H28" s="17"/>
    </row>
    <row r="29" spans="1:8" s="14" customFormat="1" ht="13.5">
      <c r="A29" s="61" t="s">
        <v>163</v>
      </c>
      <c r="B29" s="62"/>
      <c r="C29" s="62"/>
      <c r="D29" s="62"/>
      <c r="E29" s="62"/>
      <c r="F29" s="62"/>
      <c r="G29" s="62"/>
      <c r="H29" s="17"/>
    </row>
    <row r="30" spans="1:8" s="14" customFormat="1" ht="27.75" customHeight="1">
      <c r="A30" s="63" t="s">
        <v>164</v>
      </c>
      <c r="B30" s="64"/>
      <c r="C30" s="64"/>
      <c r="D30" s="64"/>
      <c r="E30" s="64"/>
      <c r="F30" s="64"/>
      <c r="G30" s="64"/>
      <c r="H30" s="17"/>
    </row>
    <row r="31" spans="1:8" ht="13.5">
      <c r="A31" s="24"/>
      <c r="G31" s="24"/>
      <c r="H31" s="37"/>
    </row>
    <row r="32" spans="1:8" s="14" customFormat="1" ht="16.5">
      <c r="A32" s="16" t="s">
        <v>165</v>
      </c>
      <c r="B32" s="24"/>
      <c r="C32" s="15"/>
      <c r="D32" s="16"/>
      <c r="E32" s="30"/>
      <c r="H32" s="28"/>
    </row>
    <row r="33" spans="1:8" s="14" customFormat="1" ht="16.5">
      <c r="A33" s="16" t="s">
        <v>221</v>
      </c>
      <c r="B33" s="24"/>
      <c r="C33" s="15"/>
      <c r="D33" s="16"/>
      <c r="E33" s="30"/>
      <c r="H33" s="28"/>
    </row>
    <row r="34" spans="1:8" ht="82.5" customHeight="1">
      <c r="A34" s="18" t="s">
        <v>152</v>
      </c>
      <c r="B34" s="19" t="s">
        <v>153</v>
      </c>
      <c r="C34" s="19" t="s">
        <v>159</v>
      </c>
      <c r="D34" s="19" t="s">
        <v>154</v>
      </c>
      <c r="E34" s="31" t="s">
        <v>155</v>
      </c>
      <c r="F34" s="19" t="s">
        <v>156</v>
      </c>
      <c r="G34" s="20" t="s">
        <v>157</v>
      </c>
      <c r="H34" s="27" t="s">
        <v>222</v>
      </c>
    </row>
    <row r="35" spans="1:8" ht="13.5">
      <c r="A35" s="52"/>
      <c r="B35" s="25" t="e">
        <f>VLOOKUP(A35,'Codes procédure'!$A$2:$B$205,2,FALSE)</f>
        <v>#N/A</v>
      </c>
      <c r="C35" s="39"/>
      <c r="D35" s="40">
        <f aca="true" t="shared" si="6" ref="D35:D54">C35*23.86</f>
        <v>0</v>
      </c>
      <c r="E35" s="41">
        <f aca="true" t="shared" si="7" ref="E35:E54">C35/2</f>
        <v>0</v>
      </c>
      <c r="F35" s="40">
        <f aca="true" t="shared" si="8" ref="F35:F54">E35*93.11</f>
        <v>0</v>
      </c>
      <c r="G35" s="42">
        <f aca="true" t="shared" si="9" ref="G35:G54">F35-D35</f>
        <v>0</v>
      </c>
      <c r="H35" s="43">
        <f aca="true" t="shared" si="10" ref="H35:H54">E35*38</f>
        <v>0</v>
      </c>
    </row>
    <row r="36" spans="1:8" ht="13.5">
      <c r="A36" s="52"/>
      <c r="B36" s="25" t="e">
        <f>VLOOKUP(A36,'Codes procédure'!$A$2:$B$205,2,FALSE)</f>
        <v>#N/A</v>
      </c>
      <c r="C36" s="39"/>
      <c r="D36" s="40">
        <f t="shared" si="6"/>
        <v>0</v>
      </c>
      <c r="E36" s="41">
        <f>C36/2</f>
        <v>0</v>
      </c>
      <c r="F36" s="40">
        <f t="shared" si="8"/>
        <v>0</v>
      </c>
      <c r="G36" s="42">
        <f>F36-D36</f>
        <v>0</v>
      </c>
      <c r="H36" s="43">
        <f>E36*38</f>
        <v>0</v>
      </c>
    </row>
    <row r="37" spans="1:8" ht="13.5">
      <c r="A37" s="38"/>
      <c r="B37" s="25" t="e">
        <f>VLOOKUP(A37,'Codes procédure'!$A$2:$B$205,2,FALSE)</f>
        <v>#N/A</v>
      </c>
      <c r="C37" s="39"/>
      <c r="D37" s="40">
        <f t="shared" si="6"/>
        <v>0</v>
      </c>
      <c r="E37" s="41">
        <f>C37/2</f>
        <v>0</v>
      </c>
      <c r="F37" s="40">
        <f t="shared" si="8"/>
        <v>0</v>
      </c>
      <c r="G37" s="42">
        <f>F37-D37</f>
        <v>0</v>
      </c>
      <c r="H37" s="43">
        <f>E37*38</f>
        <v>0</v>
      </c>
    </row>
    <row r="38" spans="1:8" ht="13.5">
      <c r="A38" s="38"/>
      <c r="B38" s="25" t="e">
        <f>VLOOKUP(A38,'Codes procédure'!$A$2:$B$205,2,FALSE)</f>
        <v>#N/A</v>
      </c>
      <c r="C38" s="39"/>
      <c r="D38" s="40">
        <f t="shared" si="6"/>
        <v>0</v>
      </c>
      <c r="E38" s="41">
        <f t="shared" si="7"/>
        <v>0</v>
      </c>
      <c r="F38" s="40">
        <f t="shared" si="8"/>
        <v>0</v>
      </c>
      <c r="G38" s="42">
        <f t="shared" si="9"/>
        <v>0</v>
      </c>
      <c r="H38" s="43">
        <f t="shared" si="10"/>
        <v>0</v>
      </c>
    </row>
    <row r="39" spans="1:8" ht="13.5">
      <c r="A39" s="38"/>
      <c r="B39" s="25" t="e">
        <f>VLOOKUP(A39,'Codes procédure'!$A$2:$B$205,2,FALSE)</f>
        <v>#N/A</v>
      </c>
      <c r="C39" s="39"/>
      <c r="D39" s="40">
        <f t="shared" si="6"/>
        <v>0</v>
      </c>
      <c r="E39" s="41">
        <f t="shared" si="7"/>
        <v>0</v>
      </c>
      <c r="F39" s="40">
        <f t="shared" si="8"/>
        <v>0</v>
      </c>
      <c r="G39" s="42">
        <f t="shared" si="9"/>
        <v>0</v>
      </c>
      <c r="H39" s="43">
        <f t="shared" si="10"/>
        <v>0</v>
      </c>
    </row>
    <row r="40" spans="1:8" ht="13.5">
      <c r="A40" s="38"/>
      <c r="B40" s="25" t="e">
        <f>VLOOKUP(A40,'Codes procédure'!$A$2:$B$205,2,FALSE)</f>
        <v>#N/A</v>
      </c>
      <c r="C40" s="39"/>
      <c r="D40" s="40">
        <f t="shared" si="6"/>
        <v>0</v>
      </c>
      <c r="E40" s="41">
        <f t="shared" si="7"/>
        <v>0</v>
      </c>
      <c r="F40" s="40">
        <f t="shared" si="8"/>
        <v>0</v>
      </c>
      <c r="G40" s="42">
        <f t="shared" si="9"/>
        <v>0</v>
      </c>
      <c r="H40" s="43">
        <f t="shared" si="10"/>
        <v>0</v>
      </c>
    </row>
    <row r="41" spans="1:8" ht="13.5">
      <c r="A41" s="38"/>
      <c r="B41" s="25" t="e">
        <f>VLOOKUP(A41,'Codes procédure'!$A$2:$B$205,2,FALSE)</f>
        <v>#N/A</v>
      </c>
      <c r="C41" s="39"/>
      <c r="D41" s="40">
        <f t="shared" si="6"/>
        <v>0</v>
      </c>
      <c r="E41" s="41">
        <f t="shared" si="7"/>
        <v>0</v>
      </c>
      <c r="F41" s="40">
        <f t="shared" si="8"/>
        <v>0</v>
      </c>
      <c r="G41" s="42">
        <f t="shared" si="9"/>
        <v>0</v>
      </c>
      <c r="H41" s="43">
        <f t="shared" si="10"/>
        <v>0</v>
      </c>
    </row>
    <row r="42" spans="1:8" ht="13.5">
      <c r="A42" s="38"/>
      <c r="B42" s="25" t="e">
        <f>VLOOKUP(A42,'Codes procédure'!$A$2:$B$205,2,FALSE)</f>
        <v>#N/A</v>
      </c>
      <c r="C42" s="39"/>
      <c r="D42" s="40">
        <f t="shared" si="6"/>
        <v>0</v>
      </c>
      <c r="E42" s="41">
        <f t="shared" si="7"/>
        <v>0</v>
      </c>
      <c r="F42" s="40">
        <f t="shared" si="8"/>
        <v>0</v>
      </c>
      <c r="G42" s="42">
        <f t="shared" si="9"/>
        <v>0</v>
      </c>
      <c r="H42" s="43">
        <f t="shared" si="10"/>
        <v>0</v>
      </c>
    </row>
    <row r="43" spans="1:8" ht="13.5">
      <c r="A43" s="38"/>
      <c r="B43" s="25" t="e">
        <f>VLOOKUP(A43,'Codes procédure'!$A$2:$B$205,2,FALSE)</f>
        <v>#N/A</v>
      </c>
      <c r="C43" s="39"/>
      <c r="D43" s="40">
        <f t="shared" si="6"/>
        <v>0</v>
      </c>
      <c r="E43" s="41">
        <f t="shared" si="7"/>
        <v>0</v>
      </c>
      <c r="F43" s="40">
        <f t="shared" si="8"/>
        <v>0</v>
      </c>
      <c r="G43" s="42">
        <f t="shared" si="9"/>
        <v>0</v>
      </c>
      <c r="H43" s="43">
        <f t="shared" si="10"/>
        <v>0</v>
      </c>
    </row>
    <row r="44" spans="1:8" ht="13.5">
      <c r="A44" s="52"/>
      <c r="B44" s="25" t="e">
        <f>VLOOKUP(A44,'Codes procédure'!$A$2:$B$205,2,FALSE)</f>
        <v>#N/A</v>
      </c>
      <c r="C44" s="39"/>
      <c r="D44" s="40">
        <f t="shared" si="6"/>
        <v>0</v>
      </c>
      <c r="E44" s="41">
        <f t="shared" si="7"/>
        <v>0</v>
      </c>
      <c r="F44" s="40">
        <f t="shared" si="8"/>
        <v>0</v>
      </c>
      <c r="G44" s="42">
        <f t="shared" si="9"/>
        <v>0</v>
      </c>
      <c r="H44" s="43">
        <f t="shared" si="10"/>
        <v>0</v>
      </c>
    </row>
    <row r="45" spans="1:8" ht="13.5">
      <c r="A45" s="52"/>
      <c r="B45" s="25" t="e">
        <f>VLOOKUP(A45,'Codes procédure'!$A$2:$B$205,2,FALSE)</f>
        <v>#N/A</v>
      </c>
      <c r="C45" s="39"/>
      <c r="D45" s="40">
        <f t="shared" si="6"/>
        <v>0</v>
      </c>
      <c r="E45" s="41">
        <f t="shared" si="7"/>
        <v>0</v>
      </c>
      <c r="F45" s="40">
        <f t="shared" si="8"/>
        <v>0</v>
      </c>
      <c r="G45" s="42">
        <f t="shared" si="9"/>
        <v>0</v>
      </c>
      <c r="H45" s="43">
        <f t="shared" si="10"/>
        <v>0</v>
      </c>
    </row>
    <row r="46" spans="1:8" ht="13.5">
      <c r="A46" s="52"/>
      <c r="B46" s="25" t="e">
        <f>VLOOKUP(A46,'Codes procédure'!$A$2:$B$205,2,FALSE)</f>
        <v>#N/A</v>
      </c>
      <c r="C46" s="39"/>
      <c r="D46" s="40">
        <f t="shared" si="6"/>
        <v>0</v>
      </c>
      <c r="E46" s="41">
        <f t="shared" si="7"/>
        <v>0</v>
      </c>
      <c r="F46" s="40">
        <f t="shared" si="8"/>
        <v>0</v>
      </c>
      <c r="G46" s="42">
        <f t="shared" si="9"/>
        <v>0</v>
      </c>
      <c r="H46" s="43">
        <f t="shared" si="10"/>
        <v>0</v>
      </c>
    </row>
    <row r="47" spans="1:8" ht="13.5">
      <c r="A47" s="52"/>
      <c r="B47" s="25" t="e">
        <f>VLOOKUP(A47,'Codes procédure'!$A$2:$B$205,2,FALSE)</f>
        <v>#N/A</v>
      </c>
      <c r="C47" s="39"/>
      <c r="D47" s="40">
        <f t="shared" si="6"/>
        <v>0</v>
      </c>
      <c r="E47" s="41">
        <f t="shared" si="7"/>
        <v>0</v>
      </c>
      <c r="F47" s="40">
        <f t="shared" si="8"/>
        <v>0</v>
      </c>
      <c r="G47" s="42">
        <f t="shared" si="9"/>
        <v>0</v>
      </c>
      <c r="H47" s="43">
        <f t="shared" si="10"/>
        <v>0</v>
      </c>
    </row>
    <row r="48" spans="1:8" ht="13.5">
      <c r="A48" s="52"/>
      <c r="B48" s="25" t="e">
        <f>VLOOKUP(A48,'Codes procédure'!$A$2:$B$205,2,FALSE)</f>
        <v>#N/A</v>
      </c>
      <c r="C48" s="39"/>
      <c r="D48" s="40">
        <f t="shared" si="6"/>
        <v>0</v>
      </c>
      <c r="E48" s="41">
        <f t="shared" si="7"/>
        <v>0</v>
      </c>
      <c r="F48" s="40">
        <f t="shared" si="8"/>
        <v>0</v>
      </c>
      <c r="G48" s="42">
        <f t="shared" si="9"/>
        <v>0</v>
      </c>
      <c r="H48" s="43">
        <f t="shared" si="10"/>
        <v>0</v>
      </c>
    </row>
    <row r="49" spans="1:8" ht="13.5">
      <c r="A49" s="52"/>
      <c r="B49" s="25" t="e">
        <f>VLOOKUP(A49,'Codes procédure'!$A$2:$B$205,2,FALSE)</f>
        <v>#N/A</v>
      </c>
      <c r="C49" s="39"/>
      <c r="D49" s="40">
        <f t="shared" si="6"/>
        <v>0</v>
      </c>
      <c r="E49" s="41">
        <f t="shared" si="7"/>
        <v>0</v>
      </c>
      <c r="F49" s="40">
        <f t="shared" si="8"/>
        <v>0</v>
      </c>
      <c r="G49" s="42">
        <f t="shared" si="9"/>
        <v>0</v>
      </c>
      <c r="H49" s="43">
        <f t="shared" si="10"/>
        <v>0</v>
      </c>
    </row>
    <row r="50" spans="1:8" ht="13.5">
      <c r="A50" s="52"/>
      <c r="B50" s="25" t="e">
        <f>VLOOKUP(A50,'Codes procédure'!$A$2:$B$205,2,FALSE)</f>
        <v>#N/A</v>
      </c>
      <c r="C50" s="39"/>
      <c r="D50" s="40">
        <f t="shared" si="6"/>
        <v>0</v>
      </c>
      <c r="E50" s="41">
        <f t="shared" si="7"/>
        <v>0</v>
      </c>
      <c r="F50" s="40">
        <f t="shared" si="8"/>
        <v>0</v>
      </c>
      <c r="G50" s="42">
        <f t="shared" si="9"/>
        <v>0</v>
      </c>
      <c r="H50" s="43">
        <f t="shared" si="10"/>
        <v>0</v>
      </c>
    </row>
    <row r="51" spans="1:8" ht="13.5">
      <c r="A51" s="52"/>
      <c r="B51" s="25" t="e">
        <f>VLOOKUP(A51,'Codes procédure'!$A$2:$B$205,2,FALSE)</f>
        <v>#N/A</v>
      </c>
      <c r="C51" s="39"/>
      <c r="D51" s="40">
        <f t="shared" si="6"/>
        <v>0</v>
      </c>
      <c r="E51" s="41">
        <f t="shared" si="7"/>
        <v>0</v>
      </c>
      <c r="F51" s="40">
        <f t="shared" si="8"/>
        <v>0</v>
      </c>
      <c r="G51" s="42">
        <f t="shared" si="9"/>
        <v>0</v>
      </c>
      <c r="H51" s="43">
        <f t="shared" si="10"/>
        <v>0</v>
      </c>
    </row>
    <row r="52" spans="1:8" ht="13.5">
      <c r="A52" s="52"/>
      <c r="B52" s="25" t="e">
        <f>VLOOKUP(A52,'Codes procédure'!$A$2:$B$205,2,FALSE)</f>
        <v>#N/A</v>
      </c>
      <c r="C52" s="39"/>
      <c r="D52" s="40">
        <f t="shared" si="6"/>
        <v>0</v>
      </c>
      <c r="E52" s="41">
        <f t="shared" si="7"/>
        <v>0</v>
      </c>
      <c r="F52" s="40">
        <f t="shared" si="8"/>
        <v>0</v>
      </c>
      <c r="G52" s="42">
        <f t="shared" si="9"/>
        <v>0</v>
      </c>
      <c r="H52" s="43">
        <f t="shared" si="10"/>
        <v>0</v>
      </c>
    </row>
    <row r="53" spans="1:8" ht="13.5">
      <c r="A53" s="52"/>
      <c r="B53" s="25" t="e">
        <f>VLOOKUP(A53,'Codes procédure'!$A$2:$B$205,2,FALSE)</f>
        <v>#N/A</v>
      </c>
      <c r="C53" s="39"/>
      <c r="D53" s="40">
        <f t="shared" si="6"/>
        <v>0</v>
      </c>
      <c r="E53" s="41">
        <f t="shared" si="7"/>
        <v>0</v>
      </c>
      <c r="F53" s="40">
        <f t="shared" si="8"/>
        <v>0</v>
      </c>
      <c r="G53" s="42">
        <f t="shared" si="9"/>
        <v>0</v>
      </c>
      <c r="H53" s="43">
        <f t="shared" si="10"/>
        <v>0</v>
      </c>
    </row>
    <row r="54" spans="1:8" ht="13.5">
      <c r="A54" s="38"/>
      <c r="B54" s="25" t="e">
        <f>VLOOKUP(A54,'Codes procédure'!$A$2:$B$205,2,FALSE)</f>
        <v>#N/A</v>
      </c>
      <c r="C54" s="39"/>
      <c r="D54" s="40">
        <f t="shared" si="6"/>
        <v>0</v>
      </c>
      <c r="E54" s="41">
        <f t="shared" si="7"/>
        <v>0</v>
      </c>
      <c r="F54" s="40">
        <f t="shared" si="8"/>
        <v>0</v>
      </c>
      <c r="G54" s="42">
        <f t="shared" si="9"/>
        <v>0</v>
      </c>
      <c r="H54" s="43">
        <f t="shared" si="10"/>
        <v>0</v>
      </c>
    </row>
    <row r="55" spans="1:8" ht="15">
      <c r="A55" s="44"/>
      <c r="B55" s="26" t="s">
        <v>158</v>
      </c>
      <c r="C55" s="45">
        <f aca="true" t="shared" si="11" ref="C55:H55">SUM(C35:C54)</f>
        <v>0</v>
      </c>
      <c r="D55" s="46">
        <f t="shared" si="11"/>
        <v>0</v>
      </c>
      <c r="E55" s="47">
        <f t="shared" si="11"/>
        <v>0</v>
      </c>
      <c r="F55" s="46">
        <f t="shared" si="11"/>
        <v>0</v>
      </c>
      <c r="G55" s="48">
        <f t="shared" si="11"/>
        <v>0</v>
      </c>
      <c r="H55" s="49">
        <f t="shared" si="11"/>
        <v>0</v>
      </c>
    </row>
    <row r="56" spans="1:8" ht="13.5">
      <c r="A56" s="23"/>
      <c r="B56" s="23"/>
      <c r="C56" s="50"/>
      <c r="D56" s="23"/>
      <c r="E56" s="51"/>
      <c r="F56" s="23"/>
      <c r="H56" s="25"/>
    </row>
    <row r="57" spans="1:8" s="14" customFormat="1" ht="13.5">
      <c r="A57" s="61" t="s">
        <v>160</v>
      </c>
      <c r="B57" s="62"/>
      <c r="C57" s="62"/>
      <c r="D57" s="62"/>
      <c r="E57" s="62"/>
      <c r="F57" s="62"/>
      <c r="G57" s="62"/>
      <c r="H57" s="17"/>
    </row>
    <row r="58" spans="1:8" s="14" customFormat="1" ht="13.5">
      <c r="A58" s="61" t="s">
        <v>161</v>
      </c>
      <c r="B58" s="62"/>
      <c r="C58" s="62"/>
      <c r="D58" s="62"/>
      <c r="E58" s="62"/>
      <c r="F58" s="62"/>
      <c r="G58" s="62"/>
      <c r="H58" s="17"/>
    </row>
    <row r="59" spans="1:8" s="14" customFormat="1" ht="14.25">
      <c r="A59" s="61" t="s">
        <v>162</v>
      </c>
      <c r="B59" s="62"/>
      <c r="C59" s="62"/>
      <c r="D59" s="62"/>
      <c r="E59" s="62"/>
      <c r="F59" s="62"/>
      <c r="G59" s="62"/>
      <c r="H59" s="17"/>
    </row>
    <row r="60" spans="1:8" s="14" customFormat="1" ht="13.5">
      <c r="A60" s="61" t="s">
        <v>163</v>
      </c>
      <c r="B60" s="62"/>
      <c r="C60" s="62"/>
      <c r="D60" s="62"/>
      <c r="E60" s="62"/>
      <c r="F60" s="62"/>
      <c r="G60" s="62"/>
      <c r="H60" s="17"/>
    </row>
    <row r="61" spans="1:8" s="14" customFormat="1" ht="27.75" customHeight="1">
      <c r="A61" s="63" t="s">
        <v>164</v>
      </c>
      <c r="B61" s="64"/>
      <c r="C61" s="64"/>
      <c r="D61" s="64"/>
      <c r="E61" s="64"/>
      <c r="F61" s="64"/>
      <c r="G61" s="64"/>
      <c r="H61" s="17"/>
    </row>
    <row r="62" spans="1:8" ht="13.5">
      <c r="A62" s="24"/>
      <c r="G62" s="24"/>
      <c r="H62" s="37"/>
    </row>
    <row r="63" spans="1:8" s="14" customFormat="1" ht="16.5">
      <c r="A63" s="16" t="s">
        <v>165</v>
      </c>
      <c r="B63" s="24"/>
      <c r="C63" s="15"/>
      <c r="D63" s="16"/>
      <c r="E63" s="30"/>
      <c r="H63" s="28"/>
    </row>
    <row r="64" spans="1:8" s="14" customFormat="1" ht="16.5">
      <c r="A64" s="16" t="s">
        <v>221</v>
      </c>
      <c r="B64" s="24"/>
      <c r="C64" s="15"/>
      <c r="D64" s="16"/>
      <c r="E64" s="30"/>
      <c r="H64" s="28"/>
    </row>
    <row r="65" spans="1:8" ht="82.5" customHeight="1">
      <c r="A65" s="18" t="s">
        <v>152</v>
      </c>
      <c r="B65" s="19" t="s">
        <v>153</v>
      </c>
      <c r="C65" s="19" t="s">
        <v>159</v>
      </c>
      <c r="D65" s="19" t="s">
        <v>154</v>
      </c>
      <c r="E65" s="31" t="s">
        <v>155</v>
      </c>
      <c r="F65" s="19" t="s">
        <v>156</v>
      </c>
      <c r="G65" s="20" t="s">
        <v>157</v>
      </c>
      <c r="H65" s="27" t="s">
        <v>222</v>
      </c>
    </row>
    <row r="66" spans="1:8" ht="13.5">
      <c r="A66" s="38"/>
      <c r="B66" s="25" t="e">
        <f>VLOOKUP(A66,'Codes procédure'!$A$2:$B$205,2,FALSE)</f>
        <v>#N/A</v>
      </c>
      <c r="C66" s="39"/>
      <c r="D66" s="40">
        <f aca="true" t="shared" si="12" ref="D66:D85">C66*23.86</f>
        <v>0</v>
      </c>
      <c r="E66" s="41">
        <f>C66/2</f>
        <v>0</v>
      </c>
      <c r="F66" s="40">
        <f aca="true" t="shared" si="13" ref="F66:F85">E66*93.11</f>
        <v>0</v>
      </c>
      <c r="G66" s="42">
        <f>F66-D66</f>
        <v>0</v>
      </c>
      <c r="H66" s="43">
        <f>E66*38</f>
        <v>0</v>
      </c>
    </row>
    <row r="67" spans="1:8" ht="13.5">
      <c r="A67" s="38"/>
      <c r="B67" s="25" t="e">
        <f>VLOOKUP(A67,'Codes procédure'!$A$2:$B$205,2,FALSE)</f>
        <v>#N/A</v>
      </c>
      <c r="C67" s="39"/>
      <c r="D67" s="40">
        <f t="shared" si="12"/>
        <v>0</v>
      </c>
      <c r="E67" s="41">
        <f aca="true" t="shared" si="14" ref="E67:E79">C67/2</f>
        <v>0</v>
      </c>
      <c r="F67" s="40">
        <f t="shared" si="13"/>
        <v>0</v>
      </c>
      <c r="G67" s="42">
        <f aca="true" t="shared" si="15" ref="G67:G79">F67-D67</f>
        <v>0</v>
      </c>
      <c r="H67" s="43">
        <f aca="true" t="shared" si="16" ref="H67:H79">E67*38</f>
        <v>0</v>
      </c>
    </row>
    <row r="68" spans="1:8" ht="13.5">
      <c r="A68" s="38"/>
      <c r="B68" s="25" t="e">
        <f>VLOOKUP(A68,'Codes procédure'!$A$2:$B$205,2,FALSE)</f>
        <v>#N/A</v>
      </c>
      <c r="C68" s="39"/>
      <c r="D68" s="40">
        <f t="shared" si="12"/>
        <v>0</v>
      </c>
      <c r="E68" s="41">
        <f t="shared" si="14"/>
        <v>0</v>
      </c>
      <c r="F68" s="40">
        <f t="shared" si="13"/>
        <v>0</v>
      </c>
      <c r="G68" s="42">
        <f t="shared" si="15"/>
        <v>0</v>
      </c>
      <c r="H68" s="43">
        <f t="shared" si="16"/>
        <v>0</v>
      </c>
    </row>
    <row r="69" spans="1:8" ht="13.5">
      <c r="A69" s="38"/>
      <c r="B69" s="25" t="e">
        <f>VLOOKUP(A69,'Codes procédure'!$A$2:$B$205,2,FALSE)</f>
        <v>#N/A</v>
      </c>
      <c r="C69" s="39"/>
      <c r="D69" s="40">
        <f t="shared" si="12"/>
        <v>0</v>
      </c>
      <c r="E69" s="41">
        <f t="shared" si="14"/>
        <v>0</v>
      </c>
      <c r="F69" s="40">
        <f t="shared" si="13"/>
        <v>0</v>
      </c>
      <c r="G69" s="42">
        <f t="shared" si="15"/>
        <v>0</v>
      </c>
      <c r="H69" s="43">
        <f t="shared" si="16"/>
        <v>0</v>
      </c>
    </row>
    <row r="70" spans="1:8" ht="13.5">
      <c r="A70" s="38"/>
      <c r="B70" s="25" t="e">
        <f>VLOOKUP(A70,'Codes procédure'!$A$2:$B$205,2,FALSE)</f>
        <v>#N/A</v>
      </c>
      <c r="C70" s="39"/>
      <c r="D70" s="40">
        <f t="shared" si="12"/>
        <v>0</v>
      </c>
      <c r="E70" s="41">
        <f t="shared" si="14"/>
        <v>0</v>
      </c>
      <c r="F70" s="40">
        <f t="shared" si="13"/>
        <v>0</v>
      </c>
      <c r="G70" s="42">
        <f t="shared" si="15"/>
        <v>0</v>
      </c>
      <c r="H70" s="43">
        <f t="shared" si="16"/>
        <v>0</v>
      </c>
    </row>
    <row r="71" spans="1:8" ht="13.5">
      <c r="A71" s="38"/>
      <c r="B71" s="25" t="e">
        <f>VLOOKUP(A71,'Codes procédure'!$A$2:$B$205,2,FALSE)</f>
        <v>#N/A</v>
      </c>
      <c r="C71" s="39"/>
      <c r="D71" s="40">
        <f t="shared" si="12"/>
        <v>0</v>
      </c>
      <c r="E71" s="41">
        <f t="shared" si="14"/>
        <v>0</v>
      </c>
      <c r="F71" s="40">
        <f t="shared" si="13"/>
        <v>0</v>
      </c>
      <c r="G71" s="42">
        <f t="shared" si="15"/>
        <v>0</v>
      </c>
      <c r="H71" s="43">
        <f t="shared" si="16"/>
        <v>0</v>
      </c>
    </row>
    <row r="72" spans="1:8" ht="13.5">
      <c r="A72" s="38"/>
      <c r="B72" s="25" t="e">
        <f>VLOOKUP(A72,'Codes procédure'!$A$2:$B$205,2,FALSE)</f>
        <v>#N/A</v>
      </c>
      <c r="C72" s="39"/>
      <c r="D72" s="40">
        <f t="shared" si="12"/>
        <v>0</v>
      </c>
      <c r="E72" s="41">
        <f t="shared" si="14"/>
        <v>0</v>
      </c>
      <c r="F72" s="40">
        <f t="shared" si="13"/>
        <v>0</v>
      </c>
      <c r="G72" s="42">
        <f t="shared" si="15"/>
        <v>0</v>
      </c>
      <c r="H72" s="43">
        <f t="shared" si="16"/>
        <v>0</v>
      </c>
    </row>
    <row r="73" spans="1:8" ht="13.5">
      <c r="A73" s="38"/>
      <c r="B73" s="25" t="e">
        <f>VLOOKUP(A73,'Codes procédure'!$A$2:$B$205,2,FALSE)</f>
        <v>#N/A</v>
      </c>
      <c r="C73" s="39"/>
      <c r="D73" s="40">
        <f t="shared" si="12"/>
        <v>0</v>
      </c>
      <c r="E73" s="41">
        <f t="shared" si="14"/>
        <v>0</v>
      </c>
      <c r="F73" s="40">
        <f t="shared" si="13"/>
        <v>0</v>
      </c>
      <c r="G73" s="42">
        <f t="shared" si="15"/>
        <v>0</v>
      </c>
      <c r="H73" s="43">
        <f t="shared" si="16"/>
        <v>0</v>
      </c>
    </row>
    <row r="74" spans="1:8" ht="13.5">
      <c r="A74" s="38"/>
      <c r="B74" s="25" t="e">
        <f>VLOOKUP(A74,'Codes procédure'!$A$2:$B$205,2,FALSE)</f>
        <v>#N/A</v>
      </c>
      <c r="C74" s="39"/>
      <c r="D74" s="40">
        <f t="shared" si="12"/>
        <v>0</v>
      </c>
      <c r="E74" s="41">
        <f t="shared" si="14"/>
        <v>0</v>
      </c>
      <c r="F74" s="40">
        <f t="shared" si="13"/>
        <v>0</v>
      </c>
      <c r="G74" s="42">
        <f t="shared" si="15"/>
        <v>0</v>
      </c>
      <c r="H74" s="43">
        <f t="shared" si="16"/>
        <v>0</v>
      </c>
    </row>
    <row r="75" spans="1:8" ht="13.5">
      <c r="A75" s="38"/>
      <c r="B75" s="25" t="e">
        <f>VLOOKUP(A75,'Codes procédure'!$A$2:$B$205,2,FALSE)</f>
        <v>#N/A</v>
      </c>
      <c r="C75" s="39"/>
      <c r="D75" s="40">
        <f t="shared" si="12"/>
        <v>0</v>
      </c>
      <c r="E75" s="41">
        <f t="shared" si="14"/>
        <v>0</v>
      </c>
      <c r="F75" s="40">
        <f t="shared" si="13"/>
        <v>0</v>
      </c>
      <c r="G75" s="42">
        <f t="shared" si="15"/>
        <v>0</v>
      </c>
      <c r="H75" s="43">
        <f t="shared" si="16"/>
        <v>0</v>
      </c>
    </row>
    <row r="76" spans="1:8" ht="13.5">
      <c r="A76" s="38"/>
      <c r="B76" s="25" t="e">
        <f>VLOOKUP(A76,'Codes procédure'!$A$2:$B$205,2,FALSE)</f>
        <v>#N/A</v>
      </c>
      <c r="C76" s="39"/>
      <c r="D76" s="40">
        <f t="shared" si="12"/>
        <v>0</v>
      </c>
      <c r="E76" s="41">
        <f t="shared" si="14"/>
        <v>0</v>
      </c>
      <c r="F76" s="40">
        <f t="shared" si="13"/>
        <v>0</v>
      </c>
      <c r="G76" s="42">
        <f t="shared" si="15"/>
        <v>0</v>
      </c>
      <c r="H76" s="43">
        <f t="shared" si="16"/>
        <v>0</v>
      </c>
    </row>
    <row r="77" spans="1:8" ht="13.5">
      <c r="A77" s="38"/>
      <c r="B77" s="25" t="e">
        <f>VLOOKUP(A77,'Codes procédure'!$A$2:$B$205,2,FALSE)</f>
        <v>#N/A</v>
      </c>
      <c r="C77" s="39"/>
      <c r="D77" s="40">
        <f t="shared" si="12"/>
        <v>0</v>
      </c>
      <c r="E77" s="41">
        <f t="shared" si="14"/>
        <v>0</v>
      </c>
      <c r="F77" s="40">
        <f t="shared" si="13"/>
        <v>0</v>
      </c>
      <c r="G77" s="42">
        <f t="shared" si="15"/>
        <v>0</v>
      </c>
      <c r="H77" s="43">
        <f t="shared" si="16"/>
        <v>0</v>
      </c>
    </row>
    <row r="78" spans="1:8" ht="13.5">
      <c r="A78" s="38"/>
      <c r="B78" s="25" t="e">
        <f>VLOOKUP(A78,'Codes procédure'!$A$2:$B$205,2,FALSE)</f>
        <v>#N/A</v>
      </c>
      <c r="C78" s="39"/>
      <c r="D78" s="40">
        <f t="shared" si="12"/>
        <v>0</v>
      </c>
      <c r="E78" s="41">
        <f t="shared" si="14"/>
        <v>0</v>
      </c>
      <c r="F78" s="40">
        <f t="shared" si="13"/>
        <v>0</v>
      </c>
      <c r="G78" s="42">
        <f t="shared" si="15"/>
        <v>0</v>
      </c>
      <c r="H78" s="43">
        <f t="shared" si="16"/>
        <v>0</v>
      </c>
    </row>
    <row r="79" spans="1:8" ht="13.5">
      <c r="A79" s="38"/>
      <c r="B79" s="25" t="e">
        <f>VLOOKUP(A79,'Codes procédure'!$A$2:$B$205,2,FALSE)</f>
        <v>#N/A</v>
      </c>
      <c r="C79" s="39"/>
      <c r="D79" s="40">
        <f t="shared" si="12"/>
        <v>0</v>
      </c>
      <c r="E79" s="41">
        <f t="shared" si="14"/>
        <v>0</v>
      </c>
      <c r="F79" s="40">
        <f t="shared" si="13"/>
        <v>0</v>
      </c>
      <c r="G79" s="42">
        <f t="shared" si="15"/>
        <v>0</v>
      </c>
      <c r="H79" s="43">
        <f t="shared" si="16"/>
        <v>0</v>
      </c>
    </row>
    <row r="80" spans="1:8" ht="13.5">
      <c r="A80" s="38"/>
      <c r="B80" s="25" t="e">
        <f>VLOOKUP(A80,'Codes procédure'!$A$2:$B$205,2,FALSE)</f>
        <v>#N/A</v>
      </c>
      <c r="C80" s="39"/>
      <c r="D80" s="40">
        <f t="shared" si="12"/>
        <v>0</v>
      </c>
      <c r="E80" s="41">
        <f aca="true" t="shared" si="17" ref="E80:E85">C80/2</f>
        <v>0</v>
      </c>
      <c r="F80" s="40">
        <f t="shared" si="13"/>
        <v>0</v>
      </c>
      <c r="G80" s="42">
        <f aca="true" t="shared" si="18" ref="G80:G85">F80-D80</f>
        <v>0</v>
      </c>
      <c r="H80" s="43">
        <f aca="true" t="shared" si="19" ref="H80:H85">E80*38</f>
        <v>0</v>
      </c>
    </row>
    <row r="81" spans="1:8" ht="13.5">
      <c r="A81" s="38"/>
      <c r="B81" s="25" t="e">
        <f>VLOOKUP(A81,'Codes procédure'!$A$2:$B$205,2,FALSE)</f>
        <v>#N/A</v>
      </c>
      <c r="C81" s="39"/>
      <c r="D81" s="40">
        <f t="shared" si="12"/>
        <v>0</v>
      </c>
      <c r="E81" s="41">
        <f t="shared" si="17"/>
        <v>0</v>
      </c>
      <c r="F81" s="40">
        <f t="shared" si="13"/>
        <v>0</v>
      </c>
      <c r="G81" s="42">
        <f t="shared" si="18"/>
        <v>0</v>
      </c>
      <c r="H81" s="43">
        <f t="shared" si="19"/>
        <v>0</v>
      </c>
    </row>
    <row r="82" spans="1:8" ht="13.5">
      <c r="A82" s="38"/>
      <c r="B82" s="25" t="e">
        <f>VLOOKUP(A82,'Codes procédure'!$A$2:$B$205,2,FALSE)</f>
        <v>#N/A</v>
      </c>
      <c r="C82" s="39"/>
      <c r="D82" s="40">
        <f t="shared" si="12"/>
        <v>0</v>
      </c>
      <c r="E82" s="41">
        <f t="shared" si="17"/>
        <v>0</v>
      </c>
      <c r="F82" s="40">
        <f t="shared" si="13"/>
        <v>0</v>
      </c>
      <c r="G82" s="42">
        <f t="shared" si="18"/>
        <v>0</v>
      </c>
      <c r="H82" s="43">
        <f t="shared" si="19"/>
        <v>0</v>
      </c>
    </row>
    <row r="83" spans="1:8" ht="13.5">
      <c r="A83" s="38"/>
      <c r="B83" s="25" t="e">
        <f>VLOOKUP(A83,'Codes procédure'!$A$2:$B$205,2,FALSE)</f>
        <v>#N/A</v>
      </c>
      <c r="C83" s="39"/>
      <c r="D83" s="40">
        <f t="shared" si="12"/>
        <v>0</v>
      </c>
      <c r="E83" s="41">
        <f t="shared" si="17"/>
        <v>0</v>
      </c>
      <c r="F83" s="40">
        <f t="shared" si="13"/>
        <v>0</v>
      </c>
      <c r="G83" s="42">
        <f t="shared" si="18"/>
        <v>0</v>
      </c>
      <c r="H83" s="43">
        <f t="shared" si="19"/>
        <v>0</v>
      </c>
    </row>
    <row r="84" spans="1:8" ht="13.5">
      <c r="A84" s="38"/>
      <c r="B84" s="25" t="e">
        <f>VLOOKUP(A84,'Codes procédure'!$A$2:$B$205,2,FALSE)</f>
        <v>#N/A</v>
      </c>
      <c r="C84" s="39"/>
      <c r="D84" s="40">
        <f t="shared" si="12"/>
        <v>0</v>
      </c>
      <c r="E84" s="41">
        <f t="shared" si="17"/>
        <v>0</v>
      </c>
      <c r="F84" s="40">
        <f t="shared" si="13"/>
        <v>0</v>
      </c>
      <c r="G84" s="42">
        <f t="shared" si="18"/>
        <v>0</v>
      </c>
      <c r="H84" s="43">
        <f t="shared" si="19"/>
        <v>0</v>
      </c>
    </row>
    <row r="85" spans="1:8" ht="13.5">
      <c r="A85" s="38"/>
      <c r="B85" s="25" t="e">
        <f>VLOOKUP(A85,'Codes procédure'!$A$2:$B$205,2,FALSE)</f>
        <v>#N/A</v>
      </c>
      <c r="C85" s="39"/>
      <c r="D85" s="40">
        <f t="shared" si="12"/>
        <v>0</v>
      </c>
      <c r="E85" s="41">
        <f t="shared" si="17"/>
        <v>0</v>
      </c>
      <c r="F85" s="40">
        <f t="shared" si="13"/>
        <v>0</v>
      </c>
      <c r="G85" s="42">
        <f t="shared" si="18"/>
        <v>0</v>
      </c>
      <c r="H85" s="43">
        <f t="shared" si="19"/>
        <v>0</v>
      </c>
    </row>
    <row r="86" spans="1:8" ht="15">
      <c r="A86" s="44"/>
      <c r="B86" s="26" t="s">
        <v>158</v>
      </c>
      <c r="C86" s="45">
        <f aca="true" t="shared" si="20" ref="C86:H86">SUM(C66:C85)</f>
        <v>0</v>
      </c>
      <c r="D86" s="46">
        <f t="shared" si="20"/>
        <v>0</v>
      </c>
      <c r="E86" s="47">
        <f t="shared" si="20"/>
        <v>0</v>
      </c>
      <c r="F86" s="46">
        <f t="shared" si="20"/>
        <v>0</v>
      </c>
      <c r="G86" s="48">
        <f t="shared" si="20"/>
        <v>0</v>
      </c>
      <c r="H86" s="49">
        <f t="shared" si="20"/>
        <v>0</v>
      </c>
    </row>
    <row r="87" spans="1:8" ht="13.5">
      <c r="A87" s="23"/>
      <c r="B87" s="23"/>
      <c r="C87" s="50"/>
      <c r="D87" s="23"/>
      <c r="E87" s="51"/>
      <c r="F87" s="23"/>
      <c r="H87" s="25"/>
    </row>
    <row r="88" spans="1:8" s="14" customFormat="1" ht="13.5">
      <c r="A88" s="61" t="s">
        <v>160</v>
      </c>
      <c r="B88" s="62"/>
      <c r="C88" s="62"/>
      <c r="D88" s="62"/>
      <c r="E88" s="62"/>
      <c r="F88" s="62"/>
      <c r="G88" s="62"/>
      <c r="H88" s="17"/>
    </row>
    <row r="89" spans="1:8" s="14" customFormat="1" ht="13.5">
      <c r="A89" s="61" t="s">
        <v>161</v>
      </c>
      <c r="B89" s="62"/>
      <c r="C89" s="62"/>
      <c r="D89" s="62"/>
      <c r="E89" s="62"/>
      <c r="F89" s="62"/>
      <c r="G89" s="62"/>
      <c r="H89" s="17"/>
    </row>
    <row r="90" spans="1:8" s="14" customFormat="1" ht="14.25">
      <c r="A90" s="61" t="s">
        <v>162</v>
      </c>
      <c r="B90" s="62"/>
      <c r="C90" s="62"/>
      <c r="D90" s="62"/>
      <c r="E90" s="62"/>
      <c r="F90" s="62"/>
      <c r="G90" s="62"/>
      <c r="H90" s="17"/>
    </row>
    <row r="91" spans="1:8" s="14" customFormat="1" ht="13.5">
      <c r="A91" s="61" t="s">
        <v>163</v>
      </c>
      <c r="B91" s="62"/>
      <c r="C91" s="62"/>
      <c r="D91" s="62"/>
      <c r="E91" s="62"/>
      <c r="F91" s="62"/>
      <c r="G91" s="62"/>
      <c r="H91" s="17"/>
    </row>
    <row r="92" spans="1:8" s="14" customFormat="1" ht="27.75" customHeight="1">
      <c r="A92" s="63" t="s">
        <v>164</v>
      </c>
      <c r="B92" s="64"/>
      <c r="C92" s="64"/>
      <c r="D92" s="64"/>
      <c r="E92" s="64"/>
      <c r="F92" s="64"/>
      <c r="G92" s="64"/>
      <c r="H92" s="17"/>
    </row>
    <row r="93" spans="1:8" ht="13.5">
      <c r="A93" s="24"/>
      <c r="G93" s="24"/>
      <c r="H93" s="37"/>
    </row>
  </sheetData>
  <autoFilter ref="A1:H92"/>
  <mergeCells count="15">
    <mergeCell ref="A90:G90"/>
    <mergeCell ref="A91:G91"/>
    <mergeCell ref="A92:G92"/>
    <mergeCell ref="A60:G60"/>
    <mergeCell ref="A61:G61"/>
    <mergeCell ref="A88:G88"/>
    <mergeCell ref="A89:G89"/>
    <mergeCell ref="A26:G26"/>
    <mergeCell ref="A27:G27"/>
    <mergeCell ref="A28:G28"/>
    <mergeCell ref="A29:G29"/>
    <mergeCell ref="A30:G30"/>
    <mergeCell ref="A57:G57"/>
    <mergeCell ref="A58:G58"/>
    <mergeCell ref="A59:G59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r:id="rId1"/>
  <rowBreaks count="2" manualBreakCount="2">
    <brk id="31" max="255" man="1"/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U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30.8515625" style="21" customWidth="1"/>
    <col min="2" max="2" width="19.8515625" style="59" customWidth="1"/>
    <col min="3" max="3" width="19.8515625" style="60" customWidth="1"/>
    <col min="4" max="4" width="19.8515625" style="59" customWidth="1"/>
    <col min="5" max="5" width="30.8515625" style="0" customWidth="1"/>
    <col min="6" max="10" width="30.421875" style="0" customWidth="1"/>
    <col min="11" max="11" width="12.57421875" style="21" customWidth="1"/>
    <col min="12" max="12" width="12.8515625" style="0" customWidth="1"/>
    <col min="13" max="13" width="29.00390625" style="0" customWidth="1"/>
    <col min="14" max="14" width="25.28125" style="0" customWidth="1"/>
    <col min="16" max="16" width="7.421875" style="21" customWidth="1"/>
    <col min="17" max="17" width="22.140625" style="0" customWidth="1"/>
    <col min="18" max="18" width="32.140625" style="0" customWidth="1"/>
    <col min="19" max="19" width="24.7109375" style="0" customWidth="1"/>
  </cols>
  <sheetData>
    <row r="1" spans="1:21" s="56" customFormat="1" ht="93.75" customHeight="1">
      <c r="A1" s="55" t="s">
        <v>207</v>
      </c>
      <c r="B1" s="57" t="s">
        <v>227</v>
      </c>
      <c r="C1" s="58" t="s">
        <v>228</v>
      </c>
      <c r="D1" s="57" t="s">
        <v>226</v>
      </c>
      <c r="E1" s="56" t="s">
        <v>208</v>
      </c>
      <c r="F1" s="56" t="s">
        <v>209</v>
      </c>
      <c r="G1" s="56" t="s">
        <v>210</v>
      </c>
      <c r="H1" s="56" t="s">
        <v>211</v>
      </c>
      <c r="I1" s="56" t="s">
        <v>212</v>
      </c>
      <c r="J1" s="56" t="s">
        <v>213</v>
      </c>
      <c r="K1" s="55" t="s">
        <v>214</v>
      </c>
      <c r="L1" s="56" t="s">
        <v>215</v>
      </c>
      <c r="M1" s="56" t="s">
        <v>217</v>
      </c>
      <c r="N1" s="56" t="s">
        <v>216</v>
      </c>
      <c r="O1" s="56" t="s">
        <v>218</v>
      </c>
      <c r="P1" s="55" t="s">
        <v>219</v>
      </c>
      <c r="Q1" s="56" t="s">
        <v>220</v>
      </c>
      <c r="R1" s="56" t="s">
        <v>232</v>
      </c>
      <c r="S1" s="56" t="s">
        <v>234</v>
      </c>
      <c r="T1" s="56" t="s">
        <v>235</v>
      </c>
      <c r="U1" s="56" t="s">
        <v>236</v>
      </c>
    </row>
    <row r="2" spans="1:18" ht="12.75">
      <c r="A2" s="21" t="s">
        <v>229</v>
      </c>
      <c r="B2" s="59">
        <f>'Pièce 5'!G24</f>
        <v>0</v>
      </c>
      <c r="C2" s="60">
        <f>'Pièce 6'!H24</f>
        <v>0</v>
      </c>
      <c r="D2" s="59">
        <f>B2+C2</f>
        <v>0</v>
      </c>
      <c r="G2" t="s">
        <v>223</v>
      </c>
      <c r="H2" t="s">
        <v>224</v>
      </c>
      <c r="I2" t="s">
        <v>225</v>
      </c>
      <c r="R2" t="s">
        <v>233</v>
      </c>
    </row>
    <row r="3" spans="1:17" ht="12.75">
      <c r="A3" s="22" t="s">
        <v>230</v>
      </c>
      <c r="B3" s="59">
        <f>'Pièce 5'!G54</f>
        <v>0</v>
      </c>
      <c r="C3" s="60">
        <f>'Pièce 6'!H55</f>
        <v>0</v>
      </c>
      <c r="D3" s="59">
        <f>B3+C3</f>
        <v>0</v>
      </c>
      <c r="G3" t="s">
        <v>223</v>
      </c>
      <c r="H3" t="s">
        <v>224</v>
      </c>
      <c r="I3" t="s">
        <v>225</v>
      </c>
      <c r="M3" s="22"/>
      <c r="N3" s="22"/>
      <c r="O3" s="22"/>
      <c r="Q3" s="22"/>
    </row>
    <row r="4" spans="1:17" ht="12.75">
      <c r="A4" s="22" t="s">
        <v>231</v>
      </c>
      <c r="B4" s="59">
        <f>'Pièce 5'!G84</f>
        <v>0</v>
      </c>
      <c r="C4" s="60">
        <f>'Pièce 6'!H86</f>
        <v>0</v>
      </c>
      <c r="D4" s="59">
        <f>B4+C4</f>
        <v>0</v>
      </c>
      <c r="G4" t="s">
        <v>223</v>
      </c>
      <c r="H4" t="s">
        <v>224</v>
      </c>
      <c r="I4" t="s">
        <v>225</v>
      </c>
      <c r="M4" s="22"/>
      <c r="N4" s="22"/>
      <c r="O4" s="22"/>
      <c r="P4" s="29"/>
      <c r="Q4" s="22"/>
    </row>
    <row r="5" ht="12.75">
      <c r="C5" s="59"/>
    </row>
  </sheetData>
  <autoFilter ref="A1:U1"/>
  <printOptions/>
  <pageMargins left="0.75" right="0.75" top="1" bottom="1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H.GORRE</dc:creator>
  <cp:keywords/>
  <dc:description/>
  <cp:lastModifiedBy>A.LEBRETON</cp:lastModifiedBy>
  <cp:lastPrinted>2011-01-10T13:09:19Z</cp:lastPrinted>
  <dcterms:created xsi:type="dcterms:W3CDTF">2010-12-06T15:25:21Z</dcterms:created>
  <dcterms:modified xsi:type="dcterms:W3CDTF">2011-03-18T16:31:42Z</dcterms:modified>
  <cp:category/>
  <cp:version/>
  <cp:contentType/>
  <cp:contentStatus/>
</cp:coreProperties>
</file>